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8895"/>
  </bookViews>
  <sheets>
    <sheet name="ИП и Н-жол" sheetId="4" r:id="rId1"/>
    <sheet name="приложение" sheetId="1" r:id="rId2"/>
    <sheet name="Лист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vg">#REF!</definedName>
    <definedName name="_xlnm._FilterDatabase" localSheetId="0" hidden="1">'ИП и Н-жол'!$A$6:$L$6</definedName>
    <definedName name="G">#REF!</definedName>
    <definedName name="mas_1">#REF!</definedName>
    <definedName name="mas_2">#REF!</definedName>
    <definedName name="mas_3">#REF!</definedName>
    <definedName name="mas_4">#REF!</definedName>
    <definedName name="tarif">[2]TARIF2!$A$1:$CQ$27</definedName>
    <definedName name="yfp">#REF!</definedName>
    <definedName name="А2">#REF!</definedName>
    <definedName name="Б">#REF!</definedName>
    <definedName name="Б21">[3]Форма2!$E$200:$F$207,[3]Форма2!$C$200:$C$207,[3]Форма2!$E$189:$F$198,[3]Форма2!$C$189:$C$198,[3]Форма2!$E$188:$F$188,[3]Форма2!$C$188</definedName>
    <definedName name="БЛРаздел1">[4]Форма2!$C$19:$C$24,[4]Форма2!$E$19:$F$24,[4]Форма2!$D$26:$F$31,[4]Форма2!$C$33:$C$38,[4]Форма2!$E$33:$F$38,[4]Форма2!$D$40:$F$43,[4]Форма2!$C$45:$C$48,[4]Форма2!$E$45:$F$48,[4]Форма2!$C$19</definedName>
    <definedName name="БЛРаздел2">[4]Форма2!$C$51:$C$58,[4]Форма2!$E$51:$F$58,[4]Форма2!$C$60:$C$63,[4]Форма2!$E$60:$F$63,[4]Форма2!$C$65:$C$67,[4]Форма2!$E$65:$F$67,[4]Форма2!$C$51</definedName>
    <definedName name="БЛРаздел3">[4]Форма2!$C$70:$C$72,[4]Форма2!$D$73:$F$73,[4]Форма2!$E$70:$F$72,[4]Форма2!$C$75:$C$77,[4]Форма2!$E$75:$F$77,[4]Форма2!$C$79:$C$82,[4]Форма2!$E$79:$F$82,[4]Форма2!$C$84:$C$86,[4]Форма2!$E$84:$F$86,[4]Форма2!$C$88:$C$89,[4]Форма2!$E$88:$F$89,[4]Форма2!$C$70</definedName>
    <definedName name="БЛРаздел4">[4]Форма2!$E$106:$F$107,[4]Форма2!$C$106:$C$107,[4]Форма2!$E$102:$F$104,[4]Форма2!$C$102:$C$104,[4]Форма2!$C$97:$C$100,[4]Форма2!$E$97:$F$100,[4]Форма2!$E$92:$F$95,[4]Форма2!$C$92:$C$95,[4]Форма2!$C$92</definedName>
    <definedName name="БЛРаздел5">[4]Форма2!$C$113:$C$114,[4]Форма2!$D$110:$F$112,[4]Форма2!$E$113:$F$114,[4]Форма2!$D$115:$F$115,[4]Форма2!$D$117:$F$119,[4]Форма2!$D$121:$F$122,[4]Форма2!$D$124:$F$126,[4]Форма2!$D$110</definedName>
    <definedName name="БЛРаздел6">[4]Форма2!$D$129:$F$132,[4]Форма2!$D$134:$F$135,[4]Форма2!$D$137:$F$140,[4]Форма2!$D$142:$F$144,[4]Форма2!$D$146:$F$150,[4]Форма2!$D$152:$F$154,[4]Форма2!$D$156:$F$162,[4]Форма2!$D$129</definedName>
    <definedName name="БЛРаздел7">[4]Форма2!$D$179:$F$185,[4]Форма2!$D$175:$F$177,[4]Форма2!$D$165:$F$173,[4]Форма2!$D$165</definedName>
    <definedName name="БЛРаздел8">[4]Форма2!$E$200:$F$207,[4]Форма2!$C$200:$C$207,[4]Форма2!$E$189:$F$198,[4]Форма2!$C$189:$C$198,[4]Форма2!$E$188:$F$188,[4]Форма2!$C$188</definedName>
    <definedName name="БЛРаздел9">[4]Форма2!$E$234:$F$237,[4]Форма2!$C$234:$C$237,[4]Форма2!$E$224:$F$232,[4]Форма2!$C$224:$C$232,[4]Форма2!$E$223:$F$223,[4]Форма2!$C$223,[4]Форма2!$E$217:$F$221,[4]Форма2!$C$217:$C$221,[4]Форма2!$E$210:$F$215,[4]Форма2!$C$210:$C$215,[4]Форма2!$C$210</definedName>
    <definedName name="БПДанные">[4]Форма1!$C$22:$D$33,[4]Форма1!$C$36:$D$48,[4]Форма1!$C$22</definedName>
    <definedName name="ГСМ">[5]TARIF2!$A$1:$CQ$27</definedName>
    <definedName name="дата">#REF!</definedName>
    <definedName name="Дата_поступления">#REF!</definedName>
    <definedName name="Доз5">#REF!</definedName>
    <definedName name="_xlnm.Print_Titles" localSheetId="1">приложение!$17:$20</definedName>
    <definedName name="_xlnm.Print_Titles">#REF!</definedName>
    <definedName name="крс">'[6]Смета КРС (предп)'!$A$15:$IV$16</definedName>
    <definedName name="наз">#REF!</definedName>
    <definedName name="_xlnm.Print_Area" localSheetId="0">'ИП и Н-жол'!$A$4:$L$17</definedName>
    <definedName name="_xlnm.Print_Area" localSheetId="1">приложение!$A$1:$Z$34</definedName>
    <definedName name="п">'[7]Добыча нефти4'!$F$11:$Q$12</definedName>
    <definedName name="рап">[3]Форма2!$D$179:$F$185,[3]Форма2!$D$175:$F$177,[3]Форма2!$D$165:$F$173,[3]Форма2!$D$165</definedName>
    <definedName name="ро">#REF!</definedName>
    <definedName name="ФТ">[3]Форма2!$C$19:$C$24,[3]Форма2!$E$19:$F$24,[3]Форма2!$D$26:$F$31,[3]Форма2!$C$33:$C$38,[3]Форма2!$E$33:$F$38,[3]Форма2!$D$40:$F$43,[3]Форма2!$C$45:$C$48,[3]Форма2!$E$45:$F$48,[3]Форма2!$C$19</definedName>
    <definedName name="фтн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Экспорт_Объемы_добычи">#REF!</definedName>
  </definedNames>
  <calcPr calcId="145621"/>
</workbook>
</file>

<file path=xl/calcChain.xml><?xml version="1.0" encoding="utf-8"?>
<calcChain xmlns="http://schemas.openxmlformats.org/spreadsheetml/2006/main">
  <c r="G17" i="4" l="1"/>
  <c r="H17" i="4" s="1"/>
  <c r="F17" i="4"/>
  <c r="G16" i="4"/>
  <c r="H16" i="4" s="1"/>
  <c r="F16" i="4"/>
  <c r="G15" i="4"/>
  <c r="H15" i="4" s="1"/>
  <c r="F15" i="4"/>
  <c r="G14" i="4"/>
  <c r="H14" i="4" s="1"/>
  <c r="F14" i="4"/>
  <c r="G13" i="4"/>
  <c r="H13" i="4" s="1"/>
  <c r="F13" i="4"/>
  <c r="G12" i="4"/>
  <c r="H12" i="4" s="1"/>
  <c r="F12" i="4"/>
  <c r="G11" i="4"/>
  <c r="H11" i="4" s="1"/>
  <c r="F11" i="4"/>
  <c r="G10" i="4"/>
  <c r="H10" i="4" s="1"/>
  <c r="F10" i="4"/>
  <c r="G9" i="4"/>
  <c r="H9" i="4" s="1"/>
  <c r="F9" i="4"/>
  <c r="G8" i="4"/>
  <c r="H8" i="4" s="1"/>
  <c r="F8" i="4"/>
  <c r="G7" i="4"/>
  <c r="H7" i="4" s="1"/>
  <c r="F7" i="4"/>
  <c r="K25" i="1" l="1"/>
  <c r="K26" i="1"/>
  <c r="K27" i="1"/>
  <c r="K29" i="1"/>
  <c r="K24" i="1"/>
  <c r="J28" i="1"/>
  <c r="J30" i="1" s="1"/>
  <c r="K30" i="1" l="1"/>
  <c r="M28" i="1"/>
  <c r="M30" i="1" s="1"/>
  <c r="K28" i="1"/>
  <c r="I30" i="1"/>
</calcChain>
</file>

<file path=xl/sharedStrings.xml><?xml version="1.0" encoding="utf-8"?>
<sst xmlns="http://schemas.openxmlformats.org/spreadsheetml/2006/main" count="129" uniqueCount="92">
  <si>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</si>
  <si>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</si>
  <si>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</si>
  <si>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</si>
  <si>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Информация субъекта естественной монополии</t>
  </si>
  <si>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</si>
  <si>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</si>
  <si>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</si>
  <si>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</si>
  <si>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</si>
  <si>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собственные средства</t>
  </si>
  <si>
    <t>заемные средства</t>
  </si>
  <si>
    <t>план</t>
  </si>
  <si>
    <t>факт</t>
  </si>
  <si>
    <t>отклонение</t>
  </si>
  <si>
    <t>причины отклонения</t>
  </si>
  <si>
    <t xml:space="preserve"> ПСД на реконструкцию насосной станции ЦТП "Восток-3"</t>
  </si>
  <si>
    <t>Реконструкция насосной станции "Штурманская"</t>
  </si>
  <si>
    <t xml:space="preserve"> ПСД на реконструкцию насосной станции МКРН Степной-4</t>
  </si>
  <si>
    <t xml:space="preserve"> ПСД на реконструкцию тепловых сетей от насосных №113,117</t>
  </si>
  <si>
    <t>Модернизация комплекса тепловых сетей с установкой клапанов балансировочных кранов.</t>
  </si>
  <si>
    <t>ПСД на модернизацию комплекса тепловых сетей с установкой клапанов балансировочных кранов.</t>
  </si>
  <si>
    <t>об исполнении инвестиционной программы (проекта)</t>
  </si>
  <si>
    <t>на 2016 год</t>
  </si>
  <si>
    <t>Наименования регулируемых услуг (товаров, работ) и обслуживаемая территория</t>
  </si>
  <si>
    <t>Наименование мероприятий</t>
  </si>
  <si>
    <t xml:space="preserve">Единица измерения </t>
  </si>
  <si>
    <t>Период предоставления услуги в рамках инвестиционной программы (проекта)</t>
  </si>
  <si>
    <t>Приложение 3</t>
  </si>
  <si>
    <t>Гкал</t>
  </si>
  <si>
    <t>2016 год</t>
  </si>
  <si>
    <t xml:space="preserve">план </t>
  </si>
  <si>
    <t>Сумма инвестиционной программы (проекта), тыс.тенге</t>
  </si>
  <si>
    <t>Отчет о прибылях и убытках*</t>
  </si>
  <si>
    <t>амортизация</t>
  </si>
  <si>
    <t>прибыль</t>
  </si>
  <si>
    <t>бюджетные средства</t>
  </si>
  <si>
    <t>Информация о фактических условиях и размерах финансирования инвестиционной программы (проекта), тыс.тенге</t>
  </si>
  <si>
    <t>Информация о плановых и фактических объемах предоставления регулируемых услуг (товаров, работ)</t>
  </si>
  <si>
    <t>Итого</t>
  </si>
  <si>
    <t xml:space="preserve">Количество в натуральных показателях 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</si>
  <si>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</t>
  </si>
  <si>
    <t>Улучшение производственных показателей, %, по годам реализации в зависимости от утвержденной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</si>
  <si>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</si>
  <si>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</si>
  <si>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</si>
  <si>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</si>
  <si>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</si>
  <si>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Передача и распределение тепловой энергии.  Город Караганда</t>
  </si>
  <si>
    <t>затянувшиеся сроки прохождения гос.экспертизы (экспертиза была готова только в июле) проекта привели к невозожности выполнения работ по реконтсрукции до начала отопительного сезона</t>
  </si>
  <si>
    <t>несоответствие части закупленных кранов необходимым тех.характеристикам привело к снижению суммы работ</t>
  </si>
  <si>
    <t>факт прошлого года</t>
  </si>
  <si>
    <t>факт текущего года</t>
  </si>
  <si>
    <t>Эффект в виде снижения износа основных фондов и снижения потерь будет виден только начиная с 2017 года (также было запланировано и в утвержд . инвест. программе)</t>
  </si>
  <si>
    <t>Викторов С. Н.</t>
  </si>
  <si>
    <t>И.о.генерального директора ТОО "Теплотранзит Караганда"</t>
  </si>
  <si>
    <t>Статья в бюджете</t>
  </si>
  <si>
    <t>Наименование</t>
  </si>
  <si>
    <t>Ед.изм</t>
  </si>
  <si>
    <t>Заключены договора на поставку</t>
  </si>
  <si>
    <t>кол-во</t>
  </si>
  <si>
    <t>сумма</t>
  </si>
  <si>
    <t>цена с НДС</t>
  </si>
  <si>
    <t>цена без НДС</t>
  </si>
  <si>
    <t>Поставщик</t>
  </si>
  <si>
    <t>Номер договора, дата</t>
  </si>
  <si>
    <t>сумма НДС</t>
  </si>
  <si>
    <t>Инвестиционная программа</t>
  </si>
  <si>
    <t>шт</t>
  </si>
  <si>
    <t xml:space="preserve">Кран шаровый балансировочный   Ду20 </t>
  </si>
  <si>
    <t>Кран шаровый балансировочный   Ду32</t>
  </si>
  <si>
    <t>Кран шаровый балансировочный   Ду40</t>
  </si>
  <si>
    <t>Кран шаровый балансировочный   Ду50</t>
  </si>
  <si>
    <t>Кран шаровый балансировочный   Ду65</t>
  </si>
  <si>
    <t>Кран шаровый балансировочный   Ду80</t>
  </si>
  <si>
    <t>Кран шаровый балансировочный   Ду100</t>
  </si>
  <si>
    <t>Кран шаровый балансировочный   Ду125</t>
  </si>
  <si>
    <t>Кран шаровый балансировочный   Ду150</t>
  </si>
  <si>
    <t>Кран шаровый балансировочный   Ду200</t>
  </si>
  <si>
    <t>Кран шаровый балансировочный   Ду300</t>
  </si>
  <si>
    <t>ТОО ГК "ЛД-КАЗАХСТАН"</t>
  </si>
  <si>
    <t>№08-4-1-443 2016-08-04</t>
  </si>
  <si>
    <t>№08-4-1-444 2016-08-04</t>
  </si>
  <si>
    <t>№08-4-1-445 2016-08-04</t>
  </si>
  <si>
    <t>№08-4-1-446 2016-08-04</t>
  </si>
  <si>
    <t>№08-4-1-447 2016-08-04</t>
  </si>
  <si>
    <t>№08-4-1-448 2016-08-04</t>
  </si>
  <si>
    <t>№08-4-1-449 2016-08-04</t>
  </si>
  <si>
    <t>№08-4-2-413 2016-07-28</t>
  </si>
  <si>
    <t>For Sign Trade</t>
  </si>
  <si>
    <t>№08-4-1-289 от 17.06.2016г</t>
  </si>
  <si>
    <t>№08-4-1-287 от 17.06.2016г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</si>
</sst>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7" formatCode="#,##0.00_р_."/>
    <numFmt numFmtId="168" formatCode="_-* #,##0.00&quot;р.&quot;_-;\-* #,##0.00&quot;р.&quot;_-;_-* &quot;-&quot;??&quot;р.&quot;_-;_-@_-"/>
    <numFmt numFmtId="169" formatCode="_-* #,##0_р_._-;\-* #,##0_р_._-;_-* &quot;-&quot;_р_.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 Cyr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name val="Times New Roman Cyr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167" fontId="16" fillId="0" borderId="0"/>
    <xf numFmtId="9" fontId="16" fillId="0" borderId="0"/>
    <xf numFmtId="0" fontId="17" fillId="0" borderId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27" borderId="13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8" fontId="26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28" borderId="19" applyNumberFormat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4" fillId="0" borderId="0"/>
    <xf numFmtId="0" fontId="35" fillId="0" borderId="0"/>
    <xf numFmtId="0" fontId="36" fillId="0" borderId="0"/>
    <xf numFmtId="0" fontId="1" fillId="0" borderId="0"/>
    <xf numFmtId="0" fontId="1" fillId="0" borderId="0"/>
    <xf numFmtId="0" fontId="37" fillId="0" borderId="0"/>
    <xf numFmtId="0" fontId="26" fillId="0" borderId="0"/>
    <xf numFmtId="0" fontId="3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6" fillId="0" borderId="0"/>
    <xf numFmtId="0" fontId="26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40" fillId="0" borderId="0"/>
    <xf numFmtId="0" fontId="41" fillId="0" borderId="0">
      <alignment wrapText="1"/>
    </xf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5" fillId="0" borderId="20" applyNumberFormat="0" applyFill="0" applyAlignment="0" applyProtection="0"/>
    <xf numFmtId="0" fontId="42" fillId="0" borderId="0"/>
    <xf numFmtId="0" fontId="46" fillId="0" borderId="0" applyNumberForma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31" borderId="0" applyNumberFormat="0" applyBorder="0" applyAlignment="0" applyProtection="0"/>
  </cellStyleXfs>
  <cellXfs count="99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/>
    <xf numFmtId="0" fontId="2" fillId="0" borderId="0" xfId="0" applyFont="1" applyFill="1"/>
    <xf numFmtId="0" fontId="2" fillId="0" borderId="4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1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horizontal="center"/>
    </xf>
    <xf numFmtId="165" fontId="5" fillId="0" borderId="4" xfId="1" applyNumberFormat="1" applyFont="1" applyFill="1" applyBorder="1"/>
    <xf numFmtId="0" fontId="5" fillId="0" borderId="4" xfId="0" applyFont="1" applyFill="1" applyBorder="1"/>
    <xf numFmtId="0" fontId="8" fillId="0" borderId="4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/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0" fillId="0" borderId="0" xfId="1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164" fontId="5" fillId="0" borderId="0" xfId="1" applyFont="1" applyFill="1"/>
    <xf numFmtId="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/>
    <xf numFmtId="0" fontId="12" fillId="0" borderId="21" xfId="0" applyFont="1" applyFill="1" applyBorder="1" applyAlignment="1">
      <alignment horizontal="center" wrapText="1"/>
    </xf>
    <xf numFmtId="0" fontId="12" fillId="0" borderId="21" xfId="2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/>
    </xf>
    <xf numFmtId="164" fontId="12" fillId="15" borderId="21" xfId="1" applyFont="1" applyFill="1" applyBorder="1" applyAlignment="1">
      <alignment horizontal="center" vertical="center" wrapText="1"/>
    </xf>
    <xf numFmtId="164" fontId="12" fillId="15" borderId="21" xfId="1" applyFont="1" applyFill="1" applyBorder="1" applyAlignment="1">
      <alignment horizontal="center" vertical="center" wrapText="1"/>
    </xf>
    <xf numFmtId="164" fontId="5" fillId="15" borderId="21" xfId="1" applyFont="1" applyFill="1" applyBorder="1" applyAlignment="1">
      <alignment horizontal="center" vertical="center" wrapText="1"/>
    </xf>
    <xf numFmtId="4" fontId="5" fillId="15" borderId="21" xfId="1" applyNumberFormat="1" applyFont="1" applyFill="1" applyBorder="1" applyAlignment="1">
      <alignment horizontal="center" vertical="center"/>
    </xf>
    <xf numFmtId="4" fontId="5" fillId="15" borderId="21" xfId="1" applyNumberFormat="1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5" fillId="0" borderId="21" xfId="3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center"/>
    </xf>
    <xf numFmtId="164" fontId="5" fillId="0" borderId="21" xfId="1" applyFont="1" applyFill="1" applyBorder="1"/>
    <xf numFmtId="4" fontId="5" fillId="0" borderId="21" xfId="1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</cellXfs>
  <cellStyles count="145">
    <cellStyle name="_x0005__x001c_" xfId="4"/>
    <cellStyle name="_x0005__x001c_ 2" xfId="5"/>
    <cellStyle name="_x0005__x001c_ 3" xfId="6"/>
    <cellStyle name="20% - Акцент1 2" xfId="7"/>
    <cellStyle name="20% - Акцент1 3" xfId="8"/>
    <cellStyle name="20% - Акцент1 4" xfId="9"/>
    <cellStyle name="20% - Акцент1 5" xfId="10"/>
    <cellStyle name="20% - Акцент2 2" xfId="11"/>
    <cellStyle name="20% - Акцент2 3" xfId="12"/>
    <cellStyle name="20% - Акцент2 4" xfId="13"/>
    <cellStyle name="20% - Акцент2 5" xfId="14"/>
    <cellStyle name="20% - Акцент3 2" xfId="15"/>
    <cellStyle name="20% - Акцент3 3" xfId="16"/>
    <cellStyle name="20% - Акцент3 4" xfId="17"/>
    <cellStyle name="20% - Акцент3 5" xfId="18"/>
    <cellStyle name="20% - Акцент4 2" xfId="19"/>
    <cellStyle name="20% - Акцент4 3" xfId="20"/>
    <cellStyle name="20% - Акцент4 4" xfId="21"/>
    <cellStyle name="20% - Акцент4 5" xfId="22"/>
    <cellStyle name="20% - Акцент5 2" xfId="23"/>
    <cellStyle name="20% - Акцент5 3" xfId="24"/>
    <cellStyle name="20% - Акцент5 4" xfId="25"/>
    <cellStyle name="20% - Акцент5 5" xfId="26"/>
    <cellStyle name="20% - Акцент6 2" xfId="27"/>
    <cellStyle name="20% - Акцент6 3" xfId="28"/>
    <cellStyle name="20% - Акцент6 4" xfId="29"/>
    <cellStyle name="20% - Акцент6 5" xfId="30"/>
    <cellStyle name="40% - Акцент1 2" xfId="31"/>
    <cellStyle name="40% - Акцент1 3" xfId="32"/>
    <cellStyle name="40% - Акцент1 4" xfId="33"/>
    <cellStyle name="40% - Акцент1 5" xfId="34"/>
    <cellStyle name="40% - Акцент2 2" xfId="35"/>
    <cellStyle name="40% - Акцент2 3" xfId="36"/>
    <cellStyle name="40% - Акцент2 4" xfId="37"/>
    <cellStyle name="40% - Акцент2 5" xfId="38"/>
    <cellStyle name="40% - Акцент3 2" xfId="39"/>
    <cellStyle name="40% - Акцент3 3" xfId="40"/>
    <cellStyle name="40% - Акцент3 4" xfId="41"/>
    <cellStyle name="40% - Акцент3 5" xfId="42"/>
    <cellStyle name="40% - Акцент4 2" xfId="43"/>
    <cellStyle name="40% - Акцент4 3" xfId="44"/>
    <cellStyle name="40% - Акцент4 4" xfId="45"/>
    <cellStyle name="40% - Акцент4 5" xfId="46"/>
    <cellStyle name="40% - Акцент5 2" xfId="47"/>
    <cellStyle name="40% - Акцент5 3" xfId="48"/>
    <cellStyle name="40% - Акцент5 4" xfId="49"/>
    <cellStyle name="40% - Акцент5 5" xfId="50"/>
    <cellStyle name="40% - Акцент6 2" xfId="51"/>
    <cellStyle name="40% - Акцент6 3" xfId="52"/>
    <cellStyle name="40% - Акцент6 4" xfId="53"/>
    <cellStyle name="40% - Акцент6 5" xfId="54"/>
    <cellStyle name="60% - Акцент1 2" xfId="55"/>
    <cellStyle name="60% - Акцент2 2" xfId="56"/>
    <cellStyle name="60% - Акцент3 2" xfId="57"/>
    <cellStyle name="60% - Акцент4 2" xfId="58"/>
    <cellStyle name="60% - Акцент5 2" xfId="59"/>
    <cellStyle name="60% - Акцент6 2" xfId="60"/>
    <cellStyle name="Excel Built-in Comma" xfId="61"/>
    <cellStyle name="Excel Built-in Percent" xfId="62"/>
    <cellStyle name="Normal_Met" xfId="63"/>
    <cellStyle name="Акцент1 2" xfId="64"/>
    <cellStyle name="Акцент2 2" xfId="65"/>
    <cellStyle name="Акцент3 2" xfId="66"/>
    <cellStyle name="Акцент4 2" xfId="67"/>
    <cellStyle name="Акцент5 2" xfId="68"/>
    <cellStyle name="Акцент6 2" xfId="69"/>
    <cellStyle name="Ввод  2" xfId="70"/>
    <cellStyle name="Вывод 2" xfId="71"/>
    <cellStyle name="Вычисление 2" xfId="72"/>
    <cellStyle name="Гиперссылка 2" xfId="73"/>
    <cellStyle name="Гиперссылка 2 2" xfId="74"/>
    <cellStyle name="Гиперссылка 3" xfId="75"/>
    <cellStyle name="Гиперссылка 4" xfId="76"/>
    <cellStyle name="Гиперссылка 5" xfId="77"/>
    <cellStyle name="Денежный 2" xfId="78"/>
    <cellStyle name="Заголовок 1 2" xfId="79"/>
    <cellStyle name="Заголовок 2 2" xfId="80"/>
    <cellStyle name="Заголовок 3 2" xfId="81"/>
    <cellStyle name="Заголовок 4 2" xfId="82"/>
    <cellStyle name="Итог 2" xfId="83"/>
    <cellStyle name="Контрольная ячейка 2" xfId="84"/>
    <cellStyle name="Название 2" xfId="85"/>
    <cellStyle name="Нейтральный 2" xfId="86"/>
    <cellStyle name="Обычный" xfId="0" builtinId="0"/>
    <cellStyle name="Обычный 10" xfId="87"/>
    <cellStyle name="Обычный 11" xfId="88"/>
    <cellStyle name="Обычный 12" xfId="89"/>
    <cellStyle name="Обычный 19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2 5" xfId="96"/>
    <cellStyle name="Обычный 2 6" xfId="97"/>
    <cellStyle name="Обычный 3" xfId="98"/>
    <cellStyle name="Обычный 3 2" xfId="99"/>
    <cellStyle name="Обычный 3 2 2" xfId="100"/>
    <cellStyle name="Обычный 3 2 3" xfId="101"/>
    <cellStyle name="Обычный 3 3" xfId="102"/>
    <cellStyle name="Обычный 4" xfId="103"/>
    <cellStyle name="Обычный 4 2" xfId="104"/>
    <cellStyle name="Обычный 5" xfId="105"/>
    <cellStyle name="Обычный 5 2" xfId="106"/>
    <cellStyle name="Обычный 5 2 2" xfId="107"/>
    <cellStyle name="Обычный 5 2 3" xfId="108"/>
    <cellStyle name="Обычный 5 2 4" xfId="109"/>
    <cellStyle name="Обычный 6" xfId="110"/>
    <cellStyle name="Обычный 6 2" xfId="111"/>
    <cellStyle name="Обычный 6 2 2" xfId="112"/>
    <cellStyle name="Обычный 6 2 3" xfId="113"/>
    <cellStyle name="Обычный 6 2 4" xfId="114"/>
    <cellStyle name="Обычный 7" xfId="3"/>
    <cellStyle name="Обычный 7 3" xfId="115"/>
    <cellStyle name="Обычный 8" xfId="116"/>
    <cellStyle name="Обычный 9" xfId="117"/>
    <cellStyle name="Обычный_ГСМ (Светлана)" xfId="2"/>
    <cellStyle name="Обычный1" xfId="118"/>
    <cellStyle name="Плохой 2" xfId="119"/>
    <cellStyle name="Пояснение 2" xfId="120"/>
    <cellStyle name="Примечание 2" xfId="121"/>
    <cellStyle name="Примечание 3" xfId="122"/>
    <cellStyle name="Примечание 4" xfId="123"/>
    <cellStyle name="Примечание 5" xfId="124"/>
    <cellStyle name="Процентный 2" xfId="125"/>
    <cellStyle name="Процентный 3" xfId="126"/>
    <cellStyle name="Связанная ячейка 2" xfId="127"/>
    <cellStyle name="Стиль 1" xfId="128"/>
    <cellStyle name="Текст предупреждения 2" xfId="129"/>
    <cellStyle name="Тысячи [0]_laroux" xfId="130"/>
    <cellStyle name="Тысячи_laroux" xfId="131"/>
    <cellStyle name="Финансовый" xfId="1" builtinId="3"/>
    <cellStyle name="Финансовый 10" xfId="132"/>
    <cellStyle name="Финансовый 2" xfId="133"/>
    <cellStyle name="Финансовый 2 2" xfId="134"/>
    <cellStyle name="Финансовый 2 3" xfId="135"/>
    <cellStyle name="Финансовый 2 4" xfId="136"/>
    <cellStyle name="Финансовый 3" xfId="137"/>
    <cellStyle name="Финансовый 4" xfId="138"/>
    <cellStyle name="Финансовый 5" xfId="139"/>
    <cellStyle name="Финансовый 6" xfId="140"/>
    <cellStyle name="Финансовый 7" xfId="141"/>
    <cellStyle name="Финансовый 8" xfId="142"/>
    <cellStyle name="Финансовый 9" xfId="143"/>
    <cellStyle name="Хороший 2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14</xdr:row>
      <xdr:rowOff>234950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8410575" y="1781175"/>
          <a:ext cx="76200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99;&#1081;/private/2016%20&#1043;&#1054;&#1044;/1)%20-%20&#1054;&#1057;&#1053;&#1054;&#1042;&#1053;&#1040;&#1071;%20&#1055;&#1069;&#1054;%20-%202016%20&#1075;&#1086;&#1076;/&#1048;&#1089;&#1087;&#1086;&#1083;&#1085;&#1077;&#1085;&#1080;&#1077;%20&#1041;&#1102;&#1076;&#1078;&#1077;&#1090;&#1072;%202016/&#1048;&#1057;&#1055;&#1054;&#1051;&#1053;&#1045;&#1053;&#1048;&#1045;%20&#1041;&#1070;&#1044;&#1046;&#1045;&#1058;&#1040;%20&#1057;%20&#1050;&#1054;&#1056;&#1056;&#1045;&#1050;&#1058;&#1048;&#1056;&#1054;&#1042;&#1050;&#1054;&#1049;%202016&#1043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ile\&#1093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Documents%20and%20Settings\&#1058;&#1072;&#1083;&#1072;&#1087;\Local%20Settings\Temporary%20Internet%20Files\OLK4F8\Documents%20and%20Settings\K-Samarova\&#1052;&#1086;&#1080;%20&#1076;&#1086;&#1082;&#1091;&#1084;&#1077;&#1085;&#1090;&#1099;\&#1055;&#1088;&#1080;&#1082;&#1072;&#1079;_182\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%20&#1087;&#1077;&#1095;&#1080;%20&#1073;&#1077;&#1079;%20&#1091;&#1095;&#1072;&#1089;&#1090;&#1080;&#1103;%20&#1050;&#1072;&#1079;&#1092;&#1086;&#1089;&#1092;&#1072;&#1090;\roza\&#1061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public_kpc\Planning\2%20&#1087;&#1086;&#1083;&#1091;&#1075;%202001%20&#1087;&#1086;%20&#1087;&#1088;&#1077;&#1076;&#1087;\&#1058;&#1072;&#1088;&#1080;&#1092;&#1085;&#1072;&#1103;%20&#1089;&#1084;&#1077;&#1090;&#1072;%202%20&#1087;&#1075;%20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S-Terekhov\Local%20Settings\Temporary%20Internet%20Files\OLK21\&#1092;&#1077;&#1074;%202002\&#1044;&#1041;&#1057;&#1055;_02_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а плана бюджета"/>
      <sheetName val="КОРРЕКТИРОВКА ФИНПЛАНА"/>
      <sheetName val="бюджет ожидаемый"/>
      <sheetName val="Бюджет корр по мес"/>
      <sheetName val="Отчет о ПУ"/>
      <sheetName val="Бух.баланс, ДД"/>
      <sheetName val="передача тепла"/>
      <sheetName val=" взмещение исх воды"/>
      <sheetName val="иная д"/>
      <sheetName val=" иная деят"/>
      <sheetName val="табл (2)"/>
      <sheetName val="1.Химреактивы"/>
      <sheetName val="2.ГСМ"/>
      <sheetName val="3. Шины, Запчасти"/>
      <sheetName val="4. Эксплуат.материалы"/>
      <sheetName val="5. Подпитка"/>
      <sheetName val="6.Электроэнергия"/>
      <sheetName val="7. ФЗП"/>
      <sheetName val="8.Налоги"/>
      <sheetName val="9. Ремонт "/>
      <sheetName val="9. Ремонт"/>
      <sheetName val="10.Амортизац ТТК"/>
      <sheetName val="11.АмортизацДУ"/>
      <sheetName val="5.химреактивы свод"/>
      <sheetName val="6.ГСМ свод"/>
      <sheetName val="6.ГСМ расчет"/>
      <sheetName val="12 Автоуслуги"/>
      <sheetName val="13 Проездные"/>
      <sheetName val="14. техосмотр"/>
      <sheetName val="15 Передача данных"/>
      <sheetName val="16. Прочие услуги"/>
      <sheetName val="17.Поверка средств измерен"/>
      <sheetName val="18. Монтаж средств измерений"/>
      <sheetName val="19. Подготовка кадров"/>
      <sheetName val="20. Аттестация"/>
      <sheetName val="20. Спецодежда и спецобувь"/>
      <sheetName val="21. СИЗ"/>
      <sheetName val="22. Моющие"/>
      <sheetName val="23.Медикаменты"/>
      <sheetName val="23. ТБ"/>
      <sheetName val="финансовый план"/>
      <sheetName val="24.Тех.экспертиз, консульт"/>
      <sheetName val="25 Канц.расходы"/>
      <sheetName val="26.Прогноз погоды"/>
      <sheetName val="27. Обсл.оргтехн"/>
      <sheetName val="28. Информац.услуги"/>
      <sheetName val="29. Охранные услуги"/>
      <sheetName val="30. Подписка"/>
      <sheetName val="31.Аренда"/>
      <sheetName val="32. Программное"/>
      <sheetName val="33. Страхование"/>
      <sheetName val="передача данных GPRS"/>
      <sheetName val="34. Семинары "/>
      <sheetName val="основные"/>
      <sheetName val="Вывоз мусора"/>
      <sheetName val="Лист16"/>
      <sheetName val="договора ОД (2)"/>
      <sheetName val="ИП и Н-жол"/>
      <sheetName val="гсм"/>
      <sheetName val="6.ГСМ расчет "/>
      <sheetName val="6.ГСМ помесячно"/>
      <sheetName val="6.ГСМ сравнение с 2015"/>
      <sheetName val="7. Автошины, АКБ свод"/>
      <sheetName val="7.Автошины, АКБ расчет"/>
      <sheetName val="8.Запчасти расчет "/>
      <sheetName val="8.Запчасти свод"/>
      <sheetName val="9.Эксплуатация"/>
      <sheetName val="9.Материалы экспл свод"/>
      <sheetName val="16"/>
      <sheetName val="ЗП на 2016г"/>
      <sheetName val="14. Налог на транспорт "/>
      <sheetName val="15.Плата польз.ЗУ ТОО ТТК"/>
      <sheetName val="15.Плата польз.ЗУ по  ДУ"/>
      <sheetName val="САГИ"/>
      <sheetName val="Ремонт тепловых сетей"/>
      <sheetName val="20.Насосы"/>
      <sheetName val="Ремонт электрооб. (материалы)"/>
      <sheetName val="24. ремонт подряд свод"/>
      <sheetName val="ремонт эл.оборуд."/>
      <sheetName val="ремонт автокранов"/>
      <sheetName val="Ремонт спецтехники"/>
      <sheetName val="25. связь"/>
      <sheetName val="Лист1"/>
      <sheetName val="Амортизация таблица"/>
      <sheetName val="Амортизация ОС"/>
      <sheetName val="Амортизация ДУ"/>
      <sheetName val="НМА"/>
      <sheetName val="27. автоуслуги"/>
      <sheetName val="28.проездные"/>
      <sheetName val="29. тех осмотр"/>
      <sheetName val="30. прочие услуги"/>
      <sheetName val="30.1.Озеленение"/>
      <sheetName val="30.2. утилизация"/>
      <sheetName val="32 Средства измерения ТЭ"/>
      <sheetName val="35. обучение"/>
      <sheetName val="36. спецодежда и спецобувь "/>
      <sheetName val="37. СИЗ "/>
      <sheetName val="Лист2"/>
      <sheetName val="Лист3"/>
      <sheetName val="Лист4"/>
      <sheetName val="Лист5"/>
      <sheetName val="38. моющие"/>
      <sheetName val="39. аптечки"/>
      <sheetName val="39. медпункт"/>
      <sheetName val="40.средства пожаротушения"/>
      <sheetName val="41.тех.обсл.пожар сигнализации"/>
      <sheetName val="42. знаки  "/>
      <sheetName val="43. медосмотр"/>
      <sheetName val="44. дезинфекция"/>
      <sheetName val="водно-питьевой режим"/>
      <sheetName val="46.Расчеты, тех.консульт.проч"/>
      <sheetName val="47.канцтовары"/>
      <sheetName val="48. бланки"/>
      <sheetName val="49.прогноз погоды"/>
      <sheetName val="50.обслуживание орг.тех"/>
      <sheetName val="расшифровка по орг.тех."/>
      <sheetName val="51. информац.усл"/>
      <sheetName val="52. почта "/>
      <sheetName val="53. подписка"/>
      <sheetName val="54. охран.услуги"/>
      <sheetName val="55. аренда"/>
      <sheetName val="57.ГПО авто"/>
      <sheetName val="58. ГПО работодателя"/>
      <sheetName val="59. другие расходы "/>
      <sheetName val="инвест.программа"/>
      <sheetName val="штатка"/>
      <sheetName val="приобретение ОС"/>
      <sheetName val="без це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Анализ КЗ Кж"/>
      <sheetName val="Assumptions"/>
      <sheetName val="тариф предл 1"/>
      <sheetName val="TAR_KT"/>
    </sheetNames>
    <sheetDataSet>
      <sheetData sheetId="0">
        <row r="1">
          <cell r="H1">
            <v>4181</v>
          </cell>
        </row>
      </sheetData>
      <sheetData sheetId="1">
        <row r="1">
          <cell r="H1">
            <v>4181</v>
          </cell>
        </row>
      </sheetData>
      <sheetData sheetId="2">
        <row r="1">
          <cell r="H1">
            <v>4181</v>
          </cell>
        </row>
      </sheetData>
      <sheetData sheetId="3">
        <row r="1">
          <cell r="H1">
            <v>4181</v>
          </cell>
        </row>
      </sheetData>
      <sheetData sheetId="4">
        <row r="1">
          <cell r="H1">
            <v>4181</v>
          </cell>
        </row>
      </sheetData>
      <sheetData sheetId="5">
        <row r="1">
          <cell r="H1">
            <v>4181</v>
          </cell>
        </row>
      </sheetData>
      <sheetData sheetId="6">
        <row r="1">
          <cell r="H1">
            <v>4181</v>
          </cell>
        </row>
      </sheetData>
      <sheetData sheetId="7">
        <row r="1">
          <cell r="H1">
            <v>4181</v>
          </cell>
        </row>
      </sheetData>
      <sheetData sheetId="8">
        <row r="1">
          <cell r="H1">
            <v>4181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 refreshError="1"/>
      <sheetData sheetId="11" refreshError="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TARIF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тариф предл 1"/>
      <sheetName val="TAR_KT"/>
      <sheetName val="Assumptions"/>
      <sheetName val="Форма2"/>
      <sheetName val="Форма1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 таб"/>
      <sheetName val="Смета КРС (общ)"/>
      <sheetName val="финанс"/>
      <sheetName val="кур раз"/>
      <sheetName val="элэн"/>
      <sheetName val="тепэн"/>
      <sheetName val="химвод"/>
      <sheetName val="Смета КРС (с шин и трансп)"/>
      <sheetName val="Смета КРС (предп)"/>
      <sheetName val="Смета ээ"/>
      <sheetName val="Смета тэ"/>
      <sheetName val="Смета хв"/>
      <sheetName val="энер"/>
      <sheetName val="износ"/>
      <sheetName val="транзит"/>
      <sheetName val="произв"/>
      <sheetName val="сырье"/>
      <sheetName val="водопотр"/>
      <sheetName val="норм"/>
      <sheetName val="покуп свод"/>
      <sheetName val="покуп тэц"/>
      <sheetName val="покуп ТЭЦ-1"/>
      <sheetName val="покуп ТЭЦ-3"/>
      <sheetName val="покуп КТС"/>
      <sheetName val="топливо КРС"/>
      <sheetName val="топливо Т-3"/>
      <sheetName val="топливо Т-1"/>
      <sheetName val="внеш сети"/>
      <sheetName val="произ "/>
      <sheetName val="др п17 св"/>
      <sheetName val="др17 тэц"/>
      <sheetName val="др17 тэц-1"/>
      <sheetName val="др17 тэц-3"/>
      <sheetName val="др17 ктс"/>
      <sheetName val="связь тэц"/>
      <sheetName val="связь ТЭЦ-1"/>
      <sheetName val="связь ТЭЦ-3"/>
      <sheetName val="связь КТС"/>
      <sheetName val="дисп  тэц1,тэц3"/>
      <sheetName val="др 21 свод"/>
      <sheetName val="др21 ТЭЦ"/>
      <sheetName val="др21 ТЭЦ-1"/>
      <sheetName val="др21 ТЭЦ-3"/>
      <sheetName val="др21 ктс"/>
      <sheetName val="др21  сбыт"/>
      <sheetName val="др21 оф"/>
      <sheetName val="ком усл св"/>
      <sheetName val="ком тэц"/>
      <sheetName val="ком ТЭЦ-1"/>
      <sheetName val="ком ТЭЦ-3"/>
      <sheetName val="ком КТС"/>
      <sheetName val="ком сбыт"/>
      <sheetName val="ком оф"/>
      <sheetName val="иформ  офис"/>
      <sheetName val="связь СВОД"/>
      <sheetName val="связь СБЫТ"/>
      <sheetName val="связь оф"/>
      <sheetName val="расх по реал"/>
      <sheetName val="предст"/>
      <sheetName val="кредит"/>
      <sheetName val="приб ставк"/>
      <sheetName val="расш прибыли"/>
      <sheetName val="PL тепло"/>
      <sheetName val="Pl электро"/>
      <sheetName val="потери"/>
      <sheetName val="лизинг"/>
      <sheetName val="присоед мощность"/>
      <sheetName val="Аморт ОС"/>
      <sheetName val="аморт НМА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A15" t="str">
            <v>№ п.п.</v>
          </cell>
          <cell r="B15" t="str">
            <v>наменование показателейnames of parameters</v>
          </cell>
          <cell r="C15" t="str">
            <v>един.Изм.</v>
          </cell>
          <cell r="D15" t="str">
            <v>Проектируемые субъектом показатели для расчета тарифа на 2001 год по ТОО "Караганда-Пауэр" a subjet's projected parameters to calculate tariff for 2001</v>
          </cell>
          <cell r="H15" t="str">
            <v>Проектируемые субъектом показатели для расчета тарифа на 2001 год  по ТЭЦ - 1 a subjet's projected parameters to calculate tariff for 2001</v>
          </cell>
          <cell r="L15" t="str">
            <v>Проектируемые субъектом показатели для расчета тарифа на 2001 год  по ТЭЦ - 3 a subjet's projected parameters to calculate tariff for 2001</v>
          </cell>
          <cell r="P15" t="str">
            <v>Проектируемые субъектом показатели для расчета тарифа на 2001 год  по КТС a subjet's projected parameters to calculate tariff for 2001</v>
          </cell>
          <cell r="T15" t="str">
            <v>Проектируемые субъектом показатели для расчета тарифа на 2001 год  по  службе сбыта a subjet's projected parameters to calculate tariff for 2001</v>
          </cell>
          <cell r="X15" t="str">
            <v>Проектируемые субъектом показатели для расчета тарифа на 2001 год  по  офису a subjet's projected parameters to calculate tariff for 2001</v>
          </cell>
        </row>
        <row r="16">
          <cell r="D16" t="str">
            <v>ВсегоTotal</v>
          </cell>
          <cell r="E16" t="str">
            <v>электроэнергия  electric power</v>
          </cell>
          <cell r="F16" t="str">
            <v>теплоэнергия  thermal energy</v>
          </cell>
          <cell r="G16" t="str">
            <v>химочищенная водаchemically purified water</v>
          </cell>
          <cell r="H16" t="str">
            <v>ВсегоTotal</v>
          </cell>
          <cell r="I16" t="str">
            <v>электроэнергия  electric power</v>
          </cell>
          <cell r="J16" t="str">
            <v>теплоэнергия  thermal energy</v>
          </cell>
          <cell r="K16" t="str">
            <v>химочищенная водаchemically purified water</v>
          </cell>
          <cell r="L16" t="str">
            <v>ВсегоTotal</v>
          </cell>
          <cell r="M16" t="str">
            <v>электроэнергия  electric power</v>
          </cell>
          <cell r="N16" t="str">
            <v>теплоэнергия  thermal energy</v>
          </cell>
          <cell r="O16" t="str">
            <v>химочищенная водаchemically purified water</v>
          </cell>
          <cell r="P16" t="str">
            <v>ВсегоTotal</v>
          </cell>
          <cell r="Q16" t="str">
            <v>электроэнергия  electric power</v>
          </cell>
          <cell r="R16" t="str">
            <v>теплоэнергия  thermal energy</v>
          </cell>
          <cell r="S16" t="str">
            <v>химочищенная водаchemically purified water</v>
          </cell>
          <cell r="T16" t="str">
            <v>ВсегоTotal</v>
          </cell>
          <cell r="U16" t="str">
            <v>электроэнергия  electric power</v>
          </cell>
          <cell r="V16" t="str">
            <v>теплоэнергия  thermal energy</v>
          </cell>
          <cell r="W16" t="str">
            <v>химочищенная водаchemically purified water</v>
          </cell>
          <cell r="X16" t="str">
            <v>ВсегоTotal</v>
          </cell>
          <cell r="Y16" t="str">
            <v>электроэнергия  electric power</v>
          </cell>
          <cell r="Z16" t="str">
            <v>теплоэнергия  thermal energy</v>
          </cell>
          <cell r="AA16" t="str">
            <v>химочищенная водаchemically purified water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TARIF2"/>
    </sheetNames>
    <sheetDataSet>
      <sheetData sheetId="0">
        <row r="11">
          <cell r="F11">
            <v>193.8</v>
          </cell>
        </row>
      </sheetData>
      <sheetData sheetId="1">
        <row r="11">
          <cell r="F11">
            <v>193.8</v>
          </cell>
        </row>
      </sheetData>
      <sheetData sheetId="2">
        <row r="11">
          <cell r="F11">
            <v>193.8</v>
          </cell>
        </row>
      </sheetData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  <pageSetUpPr fitToPage="1"/>
  </sheetPr>
  <dimension ref="A4:M17"/>
  <sheetViews>
    <sheetView tabSelected="1" zoomScale="90" zoomScaleNormal="90" workbookViewId="0">
      <pane xSplit="3" ySplit="6" topLeftCell="D7" activePane="bottomRight" state="frozen"/>
      <selection activeCell="F15" sqref="F15"/>
      <selection pane="topRight" activeCell="F15" sqref="F15"/>
      <selection pane="bottomLeft" activeCell="F15" sqref="F15"/>
      <selection pane="bottomRight" activeCell="E30" sqref="E30"/>
    </sheetView>
  </sheetViews>
  <sheetFormatPr defaultRowHeight="15" outlineLevelCol="1" x14ac:dyDescent="0.25"/>
  <cols>
    <col min="1" max="1" width="20" style="79" customWidth="1"/>
    <col min="2" max="2" width="27.140625" style="13" customWidth="1"/>
    <col min="3" max="3" width="7.85546875" style="16" customWidth="1"/>
    <col min="4" max="4" width="15.42578125" style="80" customWidth="1"/>
    <col min="5" max="6" width="17.42578125" style="80" customWidth="1"/>
    <col min="7" max="7" width="16.85546875" style="80" customWidth="1"/>
    <col min="8" max="8" width="19.42578125" style="81" customWidth="1"/>
    <col min="9" max="10" width="19.42578125" style="81" hidden="1" customWidth="1"/>
    <col min="11" max="11" width="16.42578125" style="82" customWidth="1"/>
    <col min="12" max="12" width="16.42578125" style="82" customWidth="1" outlineLevel="1"/>
    <col min="13" max="13" width="16.140625" style="12" customWidth="1"/>
    <col min="14" max="17" width="9.140625" style="12"/>
    <col min="18" max="18" width="9.140625" style="12" customWidth="1"/>
    <col min="19" max="16384" width="9.140625" style="12"/>
  </cols>
  <sheetData>
    <row r="4" spans="1:13" ht="15" customHeight="1" x14ac:dyDescent="0.25">
      <c r="A4" s="84" t="s">
        <v>56</v>
      </c>
      <c r="B4" s="85" t="s">
        <v>57</v>
      </c>
      <c r="C4" s="85" t="s">
        <v>58</v>
      </c>
      <c r="D4" s="86" t="s">
        <v>59</v>
      </c>
      <c r="E4" s="86"/>
      <c r="F4" s="86"/>
      <c r="G4" s="86"/>
      <c r="H4" s="86"/>
      <c r="I4" s="86"/>
      <c r="J4" s="86"/>
      <c r="K4" s="86"/>
      <c r="L4" s="86"/>
    </row>
    <row r="5" spans="1:13" ht="15" customHeight="1" x14ac:dyDescent="0.25">
      <c r="A5" s="84"/>
      <c r="B5" s="85"/>
      <c r="C5" s="85"/>
      <c r="D5" s="87" t="s">
        <v>60</v>
      </c>
      <c r="E5" s="87" t="s">
        <v>62</v>
      </c>
      <c r="F5" s="88"/>
      <c r="G5" s="89" t="s">
        <v>63</v>
      </c>
      <c r="H5" s="90" t="s">
        <v>61</v>
      </c>
      <c r="I5" s="91"/>
      <c r="J5" s="91"/>
      <c r="K5" s="92" t="s">
        <v>64</v>
      </c>
      <c r="L5" s="92" t="s">
        <v>65</v>
      </c>
    </row>
    <row r="6" spans="1:13" s="16" customFormat="1" ht="35.25" customHeight="1" x14ac:dyDescent="0.25">
      <c r="A6" s="84"/>
      <c r="B6" s="85"/>
      <c r="C6" s="85"/>
      <c r="D6" s="87"/>
      <c r="E6" s="87"/>
      <c r="F6" s="88" t="s">
        <v>66</v>
      </c>
      <c r="G6" s="89"/>
      <c r="H6" s="90"/>
      <c r="I6" s="91"/>
      <c r="J6" s="91"/>
      <c r="K6" s="92"/>
      <c r="L6" s="92"/>
    </row>
    <row r="7" spans="1:13" ht="30" hidden="1" x14ac:dyDescent="0.25">
      <c r="A7" s="93" t="s">
        <v>67</v>
      </c>
      <c r="B7" s="94" t="s">
        <v>69</v>
      </c>
      <c r="C7" s="95" t="s">
        <v>68</v>
      </c>
      <c r="D7" s="96">
        <v>4</v>
      </c>
      <c r="E7" s="96">
        <v>44097.54</v>
      </c>
      <c r="F7" s="96">
        <f>E7-E7/1.12</f>
        <v>4724.7364285714357</v>
      </c>
      <c r="G7" s="96">
        <f>E7/1.12</f>
        <v>39372.803571428565</v>
      </c>
      <c r="H7" s="97">
        <f>D7*G7</f>
        <v>157491.21428571426</v>
      </c>
      <c r="I7" s="97"/>
      <c r="J7" s="97"/>
      <c r="K7" s="98" t="s">
        <v>80</v>
      </c>
      <c r="L7" s="98" t="s">
        <v>81</v>
      </c>
      <c r="M7" s="83"/>
    </row>
    <row r="8" spans="1:13" ht="30" hidden="1" x14ac:dyDescent="0.25">
      <c r="A8" s="93" t="s">
        <v>67</v>
      </c>
      <c r="B8" s="94" t="s">
        <v>70</v>
      </c>
      <c r="C8" s="95" t="s">
        <v>68</v>
      </c>
      <c r="D8" s="96">
        <v>1</v>
      </c>
      <c r="E8" s="96">
        <v>74817.119999999995</v>
      </c>
      <c r="F8" s="96">
        <f t="shared" ref="F8:F17" si="0">E8-E8/1.12</f>
        <v>8016.1200000000099</v>
      </c>
      <c r="G8" s="96">
        <f t="shared" ref="G8:G17" si="1">E8/1.12</f>
        <v>66800.999999999985</v>
      </c>
      <c r="H8" s="97">
        <f t="shared" ref="H8:H17" si="2">D8*G8</f>
        <v>66800.999999999985</v>
      </c>
      <c r="I8" s="97"/>
      <c r="J8" s="97"/>
      <c r="K8" s="98" t="s">
        <v>80</v>
      </c>
      <c r="L8" s="98" t="s">
        <v>82</v>
      </c>
      <c r="M8" s="83"/>
    </row>
    <row r="9" spans="1:13" ht="30" hidden="1" x14ac:dyDescent="0.25">
      <c r="A9" s="93" t="s">
        <v>67</v>
      </c>
      <c r="B9" s="94" t="s">
        <v>71</v>
      </c>
      <c r="C9" s="95" t="s">
        <v>68</v>
      </c>
      <c r="D9" s="96">
        <v>3</v>
      </c>
      <c r="E9" s="96">
        <v>60002.879999999997</v>
      </c>
      <c r="F9" s="96">
        <f t="shared" si="0"/>
        <v>6428.8800000000047</v>
      </c>
      <c r="G9" s="96">
        <f t="shared" si="1"/>
        <v>53573.999999999993</v>
      </c>
      <c r="H9" s="97">
        <f t="shared" si="2"/>
        <v>160721.99999999997</v>
      </c>
      <c r="I9" s="97"/>
      <c r="J9" s="97"/>
      <c r="K9" s="98" t="s">
        <v>80</v>
      </c>
      <c r="L9" s="98" t="s">
        <v>83</v>
      </c>
      <c r="M9" s="83"/>
    </row>
    <row r="10" spans="1:13" ht="30" hidden="1" x14ac:dyDescent="0.25">
      <c r="A10" s="93" t="s">
        <v>67</v>
      </c>
      <c r="B10" s="94" t="s">
        <v>72</v>
      </c>
      <c r="C10" s="95" t="s">
        <v>68</v>
      </c>
      <c r="D10" s="96">
        <v>3</v>
      </c>
      <c r="E10" s="96">
        <v>60505.98</v>
      </c>
      <c r="F10" s="96">
        <f t="shared" si="0"/>
        <v>6482.7835714285757</v>
      </c>
      <c r="G10" s="96">
        <f t="shared" si="1"/>
        <v>54023.196428571428</v>
      </c>
      <c r="H10" s="97">
        <f t="shared" si="2"/>
        <v>162069.58928571429</v>
      </c>
      <c r="I10" s="97"/>
      <c r="J10" s="97"/>
      <c r="K10" s="98" t="s">
        <v>80</v>
      </c>
      <c r="L10" s="98" t="s">
        <v>84</v>
      </c>
      <c r="M10" s="83"/>
    </row>
    <row r="11" spans="1:13" ht="30" hidden="1" x14ac:dyDescent="0.25">
      <c r="A11" s="93" t="s">
        <v>67</v>
      </c>
      <c r="B11" s="94" t="s">
        <v>73</v>
      </c>
      <c r="C11" s="95" t="s">
        <v>68</v>
      </c>
      <c r="D11" s="96">
        <v>6</v>
      </c>
      <c r="E11" s="96">
        <v>80935.679999999993</v>
      </c>
      <c r="F11" s="96">
        <f t="shared" si="0"/>
        <v>8671.6800000000076</v>
      </c>
      <c r="G11" s="96">
        <f t="shared" si="1"/>
        <v>72263.999999999985</v>
      </c>
      <c r="H11" s="97">
        <f t="shared" si="2"/>
        <v>433583.99999999988</v>
      </c>
      <c r="I11" s="97"/>
      <c r="J11" s="97"/>
      <c r="K11" s="98" t="s">
        <v>80</v>
      </c>
      <c r="L11" s="98" t="s">
        <v>85</v>
      </c>
      <c r="M11" s="83"/>
    </row>
    <row r="12" spans="1:13" ht="30" hidden="1" x14ac:dyDescent="0.25">
      <c r="A12" s="93" t="s">
        <v>67</v>
      </c>
      <c r="B12" s="94" t="s">
        <v>74</v>
      </c>
      <c r="C12" s="95" t="s">
        <v>68</v>
      </c>
      <c r="D12" s="96">
        <v>6</v>
      </c>
      <c r="E12" s="96">
        <v>118720</v>
      </c>
      <c r="F12" s="96">
        <f t="shared" si="0"/>
        <v>12720.000000000015</v>
      </c>
      <c r="G12" s="96">
        <f t="shared" si="1"/>
        <v>105999.99999999999</v>
      </c>
      <c r="H12" s="97">
        <f t="shared" si="2"/>
        <v>635999.99999999988</v>
      </c>
      <c r="I12" s="97"/>
      <c r="J12" s="97"/>
      <c r="K12" s="98" t="s">
        <v>80</v>
      </c>
      <c r="L12" s="98" t="s">
        <v>86</v>
      </c>
      <c r="M12" s="83"/>
    </row>
    <row r="13" spans="1:13" ht="30" hidden="1" x14ac:dyDescent="0.25">
      <c r="A13" s="93" t="s">
        <v>67</v>
      </c>
      <c r="B13" s="94" t="s">
        <v>75</v>
      </c>
      <c r="C13" s="95" t="s">
        <v>68</v>
      </c>
      <c r="D13" s="96">
        <v>10</v>
      </c>
      <c r="E13" s="96">
        <v>104940.28</v>
      </c>
      <c r="F13" s="96">
        <f t="shared" si="0"/>
        <v>11243.601428571434</v>
      </c>
      <c r="G13" s="96">
        <f t="shared" si="1"/>
        <v>93696.678571428565</v>
      </c>
      <c r="H13" s="97">
        <f t="shared" si="2"/>
        <v>936966.78571428568</v>
      </c>
      <c r="I13" s="97"/>
      <c r="J13" s="97"/>
      <c r="K13" s="98" t="s">
        <v>80</v>
      </c>
      <c r="L13" s="98" t="s">
        <v>87</v>
      </c>
      <c r="M13" s="83"/>
    </row>
    <row r="14" spans="1:13" ht="30" hidden="1" x14ac:dyDescent="0.25">
      <c r="A14" s="93" t="s">
        <v>67</v>
      </c>
      <c r="B14" s="94" t="s">
        <v>76</v>
      </c>
      <c r="C14" s="95" t="s">
        <v>68</v>
      </c>
      <c r="D14" s="96">
        <v>6</v>
      </c>
      <c r="E14" s="96">
        <v>164192</v>
      </c>
      <c r="F14" s="96">
        <f t="shared" si="0"/>
        <v>17592</v>
      </c>
      <c r="G14" s="96">
        <f t="shared" si="1"/>
        <v>146600</v>
      </c>
      <c r="H14" s="97">
        <f t="shared" si="2"/>
        <v>879600</v>
      </c>
      <c r="I14" s="97"/>
      <c r="J14" s="97"/>
      <c r="K14" s="98" t="s">
        <v>80</v>
      </c>
      <c r="L14" s="98" t="s">
        <v>88</v>
      </c>
      <c r="M14" s="83"/>
    </row>
    <row r="15" spans="1:13" ht="30" x14ac:dyDescent="0.25">
      <c r="A15" s="93" t="s">
        <v>67</v>
      </c>
      <c r="B15" s="94" t="s">
        <v>77</v>
      </c>
      <c r="C15" s="95" t="s">
        <v>68</v>
      </c>
      <c r="D15" s="96">
        <v>4</v>
      </c>
      <c r="E15" s="96">
        <v>709284.4</v>
      </c>
      <c r="F15" s="96">
        <f t="shared" si="0"/>
        <v>75994.757142857183</v>
      </c>
      <c r="G15" s="96">
        <f t="shared" si="1"/>
        <v>633289.64285714284</v>
      </c>
      <c r="H15" s="97">
        <f t="shared" si="2"/>
        <v>2533158.5714285714</v>
      </c>
      <c r="I15" s="97"/>
      <c r="J15" s="97"/>
      <c r="K15" s="98" t="s">
        <v>89</v>
      </c>
      <c r="L15" s="98" t="s">
        <v>90</v>
      </c>
      <c r="M15" s="83"/>
    </row>
    <row r="16" spans="1:13" ht="30" x14ac:dyDescent="0.25">
      <c r="A16" s="93" t="s">
        <v>67</v>
      </c>
      <c r="B16" s="94" t="s">
        <v>78</v>
      </c>
      <c r="C16" s="95" t="s">
        <v>68</v>
      </c>
      <c r="D16" s="96">
        <v>1</v>
      </c>
      <c r="E16" s="96">
        <v>1462648.89</v>
      </c>
      <c r="F16" s="96">
        <f t="shared" si="0"/>
        <v>156712.38107142877</v>
      </c>
      <c r="G16" s="96">
        <f t="shared" si="1"/>
        <v>1305936.5089285711</v>
      </c>
      <c r="H16" s="97">
        <f t="shared" si="2"/>
        <v>1305936.5089285711</v>
      </c>
      <c r="I16" s="97"/>
      <c r="J16" s="97"/>
      <c r="K16" s="98" t="s">
        <v>89</v>
      </c>
      <c r="L16" s="98" t="s">
        <v>90</v>
      </c>
      <c r="M16" s="83"/>
    </row>
    <row r="17" spans="1:13" ht="30" x14ac:dyDescent="0.25">
      <c r="A17" s="93" t="s">
        <v>67</v>
      </c>
      <c r="B17" s="94" t="s">
        <v>79</v>
      </c>
      <c r="C17" s="95" t="s">
        <v>68</v>
      </c>
      <c r="D17" s="96">
        <v>2</v>
      </c>
      <c r="E17" s="96">
        <v>3986207.69</v>
      </c>
      <c r="F17" s="96">
        <f t="shared" si="0"/>
        <v>427093.68107142905</v>
      </c>
      <c r="G17" s="96">
        <f t="shared" si="1"/>
        <v>3559114.0089285709</v>
      </c>
      <c r="H17" s="97">
        <f t="shared" si="2"/>
        <v>7118228.0178571418</v>
      </c>
      <c r="I17" s="97"/>
      <c r="J17" s="97"/>
      <c r="K17" s="98" t="s">
        <v>89</v>
      </c>
      <c r="L17" s="98" t="s">
        <v>91</v>
      </c>
      <c r="M17" s="83"/>
    </row>
  </sheetData>
  <autoFilter ref="A6:L6">
    <sortState ref="A11:W2129">
      <sortCondition ref="B4:B2022"/>
    </sortState>
  </autoFilter>
  <mergeCells count="10">
    <mergeCell ref="D4:L4"/>
    <mergeCell ref="D5:D6"/>
    <mergeCell ref="E5:E6"/>
    <mergeCell ref="G5:G6"/>
    <mergeCell ref="H5:H6"/>
    <mergeCell ref="K5:K6"/>
    <mergeCell ref="L5:L6"/>
    <mergeCell ref="A4:A6"/>
    <mergeCell ref="B4:B6"/>
    <mergeCell ref="C4:C6"/>
  </mergeCells>
  <pageMargins left="3.937007874015748E-2" right="7.874015748031496E-2" top="0" bottom="0" header="0" footer="0.11811023622047245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opLeftCell="A25" zoomScale="75" zoomScaleNormal="75" workbookViewId="0">
      <selection activeCell="B32" sqref="B32"/>
    </sheetView>
  </sheetViews>
  <sheetFormatPr defaultRowHeight="14.25" x14ac:dyDescent="0.2"/>
  <cols>
    <col min="1" max="1" width="4.85546875" style="5" customWidth="1"/>
    <col min="2" max="2" width="19.5703125" style="1" customWidth="1"/>
    <col min="3" max="3" width="18.5703125" style="1" customWidth="1"/>
    <col min="4" max="4" width="11.28515625" style="2" customWidth="1"/>
    <col min="5" max="6" width="14.140625" style="3" customWidth="1"/>
    <col min="7" max="7" width="22.5703125" style="4" customWidth="1"/>
    <col min="8" max="8" width="11.42578125" style="4" customWidth="1"/>
    <col min="9" max="9" width="12.5703125" style="5" customWidth="1"/>
    <col min="10" max="10" width="11.140625" style="5" customWidth="1"/>
    <col min="11" max="11" width="10.42578125" style="5" bestFit="1" customWidth="1"/>
    <col min="12" max="12" width="23.28515625" style="5" customWidth="1"/>
    <col min="13" max="13" width="9.140625" style="5"/>
    <col min="14" max="14" width="10" style="5" customWidth="1"/>
    <col min="15" max="15" width="10.140625" style="5" customWidth="1"/>
    <col min="16" max="16" width="10.42578125" style="5" customWidth="1"/>
    <col min="17" max="20" width="11.7109375" style="5" customWidth="1"/>
    <col min="21" max="22" width="10.5703125" style="5" customWidth="1"/>
    <col min="23" max="24" width="11.140625" style="5" customWidth="1"/>
    <col min="25" max="25" width="19.85546875" style="5" customWidth="1"/>
    <col min="26" max="26" width="13.28515625" style="5" customWidth="1"/>
    <col min="27" max="16384" width="9.140625" style="5"/>
  </cols>
  <sheetData>
    <row r="1" spans="1:26" ht="15" customHeight="1" x14ac:dyDescent="0.25">
      <c r="A1" s="12"/>
      <c r="B1" s="13"/>
      <c r="H1" s="15"/>
      <c r="I1" s="12"/>
      <c r="J1" s="12"/>
      <c r="K1" s="12"/>
      <c r="L1" s="12"/>
      <c r="M1" s="12"/>
      <c r="N1" s="12"/>
      <c r="O1" s="12"/>
      <c r="P1" s="12"/>
      <c r="S1" s="14"/>
      <c r="T1" s="14"/>
      <c r="U1" s="48" t="s">
        <v>28</v>
      </c>
      <c r="V1" s="48"/>
      <c r="W1" s="48"/>
      <c r="X1" s="48"/>
      <c r="Y1" s="48"/>
      <c r="Z1" s="48"/>
    </row>
    <row r="2" spans="1:26" ht="15" customHeight="1" x14ac:dyDescent="0.25">
      <c r="A2" s="12"/>
      <c r="B2" s="13"/>
      <c r="H2" s="15"/>
      <c r="I2" s="12"/>
      <c r="J2" s="12"/>
      <c r="K2" s="12"/>
      <c r="L2" s="12"/>
      <c r="M2" s="12"/>
      <c r="N2" s="12"/>
      <c r="O2" s="12"/>
      <c r="P2" s="12"/>
      <c r="S2" s="14"/>
      <c r="T2" s="14"/>
      <c r="U2" s="48" t="s">
        <v>0</v>
      </c>
      <c r="V2" s="48"/>
      <c r="W2" s="48"/>
      <c r="X2" s="48"/>
      <c r="Y2" s="48"/>
      <c r="Z2" s="48"/>
    </row>
    <row r="3" spans="1:26" ht="15" customHeight="1" x14ac:dyDescent="0.25">
      <c r="A3" s="12"/>
      <c r="B3" s="13"/>
      <c r="H3" s="15"/>
      <c r="I3" s="12"/>
      <c r="J3" s="12"/>
      <c r="K3" s="12"/>
      <c r="L3" s="12"/>
      <c r="M3" s="12"/>
      <c r="N3" s="12"/>
      <c r="O3" s="12"/>
      <c r="P3" s="12"/>
      <c r="S3" s="14"/>
      <c r="T3" s="14"/>
      <c r="U3" s="48" t="s">
        <v>1</v>
      </c>
      <c r="V3" s="48"/>
      <c r="W3" s="48"/>
      <c r="X3" s="48"/>
      <c r="Y3" s="48"/>
      <c r="Z3" s="48"/>
    </row>
    <row r="4" spans="1:26" ht="15" customHeight="1" x14ac:dyDescent="0.25">
      <c r="A4" s="12"/>
      <c r="B4" s="13"/>
      <c r="H4" s="15"/>
      <c r="I4" s="12"/>
      <c r="J4" s="12"/>
      <c r="K4" s="12"/>
      <c r="L4" s="12"/>
      <c r="M4" s="12"/>
      <c r="N4" s="12"/>
      <c r="O4" s="12"/>
      <c r="P4" s="12"/>
      <c r="S4" s="14"/>
      <c r="T4" s="14"/>
      <c r="U4" s="48" t="s">
        <v>2</v>
      </c>
      <c r="V4" s="48"/>
      <c r="W4" s="48"/>
      <c r="X4" s="48"/>
      <c r="Y4" s="48"/>
      <c r="Z4" s="48"/>
    </row>
    <row r="5" spans="1:26" ht="15" customHeight="1" x14ac:dyDescent="0.25">
      <c r="A5" s="12"/>
      <c r="B5" s="13"/>
      <c r="H5" s="15"/>
      <c r="I5" s="12"/>
      <c r="J5" s="12"/>
      <c r="K5" s="12"/>
      <c r="L5" s="12"/>
      <c r="M5" s="12"/>
      <c r="N5" s="12"/>
      <c r="O5" s="12"/>
      <c r="P5" s="12"/>
      <c r="S5" s="48" t="s">
        <v>3</v>
      </c>
      <c r="T5" s="48"/>
      <c r="U5" s="48"/>
      <c r="V5" s="48"/>
      <c r="W5" s="48"/>
      <c r="X5" s="48"/>
      <c r="Y5" s="48"/>
      <c r="Z5" s="48"/>
    </row>
    <row r="6" spans="1:26" ht="15" x14ac:dyDescent="0.25">
      <c r="A6" s="12"/>
      <c r="B6" s="13"/>
      <c r="C6" s="13"/>
      <c r="D6" s="16"/>
      <c r="E6" s="17"/>
      <c r="F6" s="17"/>
      <c r="G6" s="14"/>
      <c r="H6" s="14"/>
      <c r="I6" s="12"/>
      <c r="J6" s="12"/>
      <c r="K6" s="12"/>
      <c r="L6" s="12"/>
      <c r="M6" s="12"/>
      <c r="N6" s="12"/>
      <c r="O6" s="12"/>
      <c r="P6" s="12"/>
    </row>
    <row r="7" spans="1:26" ht="22.5" customHeight="1" x14ac:dyDescent="0.25">
      <c r="A7" s="49" t="s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22.5" customHeight="1" x14ac:dyDescent="0.25">
      <c r="A8" s="49" t="s">
        <v>22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9.5" customHeight="1" x14ac:dyDescent="0.25">
      <c r="A9" s="49" t="s">
        <v>23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9.5" customHeight="1" x14ac:dyDescent="0.25">
      <c r="A10" s="60" t="s">
        <v>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5" customHeight="1" x14ac:dyDescent="0.2">
      <c r="A11" s="61" t="s">
        <v>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5" customHeight="1" x14ac:dyDescent="0.25">
      <c r="A12" s="49" t="s">
        <v>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" customHeight="1" x14ac:dyDescent="0.2">
      <c r="A13" s="61" t="s">
        <v>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" x14ac:dyDescent="0.25">
      <c r="A14" s="12"/>
      <c r="B14" s="13"/>
      <c r="C14" s="13"/>
      <c r="D14" s="16"/>
      <c r="E14" s="17"/>
      <c r="F14" s="17"/>
      <c r="G14" s="14"/>
      <c r="H14" s="14"/>
      <c r="I14" s="12"/>
      <c r="J14" s="12"/>
      <c r="K14" s="12"/>
      <c r="L14" s="12"/>
      <c r="M14" s="12"/>
      <c r="N14" s="12"/>
      <c r="O14" s="12"/>
      <c r="P14" s="12"/>
    </row>
    <row r="15" spans="1:26" ht="15" x14ac:dyDescent="0.25">
      <c r="A15" s="31"/>
      <c r="B15" s="31"/>
      <c r="C15" s="31"/>
      <c r="D15" s="31"/>
      <c r="E15" s="31"/>
      <c r="F15" s="31"/>
      <c r="G15" s="31"/>
      <c r="H15" s="31"/>
      <c r="I15" s="12"/>
      <c r="J15" s="12"/>
      <c r="K15" s="12"/>
      <c r="L15" s="12"/>
      <c r="M15" s="12"/>
      <c r="N15" s="12"/>
      <c r="O15" s="12"/>
      <c r="P15" s="12"/>
    </row>
    <row r="16" spans="1:26" ht="25.5" customHeight="1" x14ac:dyDescent="0.2">
      <c r="A16" s="54" t="s">
        <v>9</v>
      </c>
      <c r="B16" s="57" t="s">
        <v>38</v>
      </c>
      <c r="C16" s="58"/>
      <c r="D16" s="58"/>
      <c r="E16" s="58"/>
      <c r="F16" s="58"/>
      <c r="G16" s="59"/>
      <c r="H16" s="44" t="s">
        <v>33</v>
      </c>
      <c r="I16" s="47" t="s">
        <v>32</v>
      </c>
      <c r="J16" s="47"/>
      <c r="K16" s="47"/>
      <c r="L16" s="47"/>
      <c r="M16" s="47" t="s">
        <v>37</v>
      </c>
      <c r="N16" s="47"/>
      <c r="O16" s="47"/>
      <c r="P16" s="47"/>
      <c r="Q16" s="72" t="s">
        <v>41</v>
      </c>
      <c r="R16" s="72"/>
      <c r="S16" s="72"/>
      <c r="T16" s="72"/>
      <c r="U16" s="72"/>
      <c r="V16" s="72"/>
      <c r="W16" s="72"/>
      <c r="X16" s="72"/>
      <c r="Y16" s="76" t="s">
        <v>46</v>
      </c>
      <c r="Z16" s="76" t="s">
        <v>47</v>
      </c>
    </row>
    <row r="17" spans="1:26" ht="27.75" customHeight="1" x14ac:dyDescent="0.2">
      <c r="A17" s="55"/>
      <c r="B17" s="54" t="s">
        <v>24</v>
      </c>
      <c r="C17" s="54" t="s">
        <v>25</v>
      </c>
      <c r="D17" s="54" t="s">
        <v>26</v>
      </c>
      <c r="E17" s="50" t="s">
        <v>40</v>
      </c>
      <c r="F17" s="51"/>
      <c r="G17" s="44" t="s">
        <v>27</v>
      </c>
      <c r="H17" s="45"/>
      <c r="I17" s="47"/>
      <c r="J17" s="47"/>
      <c r="K17" s="47"/>
      <c r="L17" s="47"/>
      <c r="M17" s="47"/>
      <c r="N17" s="47"/>
      <c r="O17" s="47"/>
      <c r="P17" s="47"/>
      <c r="Q17" s="72"/>
      <c r="R17" s="72"/>
      <c r="S17" s="72"/>
      <c r="T17" s="72"/>
      <c r="U17" s="72"/>
      <c r="V17" s="72"/>
      <c r="W17" s="72"/>
      <c r="X17" s="72"/>
      <c r="Y17" s="77"/>
      <c r="Z17" s="77"/>
    </row>
    <row r="18" spans="1:26" x14ac:dyDescent="0.2">
      <c r="A18" s="55"/>
      <c r="B18" s="55"/>
      <c r="C18" s="55"/>
      <c r="D18" s="55"/>
      <c r="E18" s="52"/>
      <c r="F18" s="53"/>
      <c r="G18" s="45"/>
      <c r="H18" s="45"/>
      <c r="I18" s="47"/>
      <c r="J18" s="47"/>
      <c r="K18" s="47"/>
      <c r="L18" s="47"/>
      <c r="M18" s="47"/>
      <c r="N18" s="47"/>
      <c r="O18" s="47"/>
      <c r="P18" s="47"/>
      <c r="Q18" s="72"/>
      <c r="R18" s="72"/>
      <c r="S18" s="72"/>
      <c r="T18" s="72"/>
      <c r="U18" s="72"/>
      <c r="V18" s="72"/>
      <c r="W18" s="72"/>
      <c r="X18" s="72"/>
      <c r="Y18" s="77"/>
      <c r="Z18" s="77"/>
    </row>
    <row r="19" spans="1:26" ht="15.75" customHeight="1" x14ac:dyDescent="0.2">
      <c r="A19" s="55"/>
      <c r="B19" s="55"/>
      <c r="C19" s="55"/>
      <c r="D19" s="55"/>
      <c r="E19" s="44" t="s">
        <v>12</v>
      </c>
      <c r="F19" s="44" t="s">
        <v>13</v>
      </c>
      <c r="G19" s="45"/>
      <c r="H19" s="45"/>
      <c r="I19" s="47"/>
      <c r="J19" s="47"/>
      <c r="K19" s="47"/>
      <c r="L19" s="47"/>
      <c r="M19" s="47"/>
      <c r="N19" s="47"/>
      <c r="O19" s="47"/>
      <c r="P19" s="47"/>
      <c r="Q19" s="72"/>
      <c r="R19" s="72"/>
      <c r="S19" s="72"/>
      <c r="T19" s="72"/>
      <c r="U19" s="72"/>
      <c r="V19" s="72"/>
      <c r="W19" s="72"/>
      <c r="X19" s="72"/>
      <c r="Y19" s="77"/>
      <c r="Z19" s="77"/>
    </row>
    <row r="20" spans="1:26" ht="41.25" customHeight="1" x14ac:dyDescent="0.2">
      <c r="A20" s="55"/>
      <c r="B20" s="55"/>
      <c r="C20" s="55"/>
      <c r="D20" s="55"/>
      <c r="E20" s="45"/>
      <c r="F20" s="45"/>
      <c r="G20" s="45"/>
      <c r="H20" s="45"/>
      <c r="I20" s="54" t="s">
        <v>31</v>
      </c>
      <c r="J20" s="54" t="s">
        <v>13</v>
      </c>
      <c r="K20" s="54" t="s">
        <v>14</v>
      </c>
      <c r="L20" s="54" t="s">
        <v>15</v>
      </c>
      <c r="M20" s="47" t="s">
        <v>10</v>
      </c>
      <c r="N20" s="47"/>
      <c r="O20" s="54" t="s">
        <v>11</v>
      </c>
      <c r="P20" s="54" t="s">
        <v>36</v>
      </c>
      <c r="Q20" s="68" t="s">
        <v>42</v>
      </c>
      <c r="R20" s="69"/>
      <c r="S20" s="68" t="s">
        <v>43</v>
      </c>
      <c r="T20" s="69"/>
      <c r="U20" s="68" t="s">
        <v>44</v>
      </c>
      <c r="V20" s="69"/>
      <c r="W20" s="68" t="s">
        <v>45</v>
      </c>
      <c r="X20" s="69"/>
      <c r="Y20" s="77"/>
      <c r="Z20" s="77"/>
    </row>
    <row r="21" spans="1:26" ht="102" customHeight="1" x14ac:dyDescent="0.2">
      <c r="A21" s="55"/>
      <c r="B21" s="55"/>
      <c r="C21" s="55"/>
      <c r="D21" s="55"/>
      <c r="E21" s="45"/>
      <c r="F21" s="45"/>
      <c r="G21" s="45"/>
      <c r="H21" s="45"/>
      <c r="I21" s="55"/>
      <c r="J21" s="55"/>
      <c r="K21" s="55"/>
      <c r="L21" s="55"/>
      <c r="M21" s="54" t="s">
        <v>34</v>
      </c>
      <c r="N21" s="54" t="s">
        <v>35</v>
      </c>
      <c r="O21" s="55"/>
      <c r="P21" s="55"/>
      <c r="Q21" s="70"/>
      <c r="R21" s="71"/>
      <c r="S21" s="70"/>
      <c r="T21" s="71"/>
      <c r="U21" s="70"/>
      <c r="V21" s="71"/>
      <c r="W21" s="70"/>
      <c r="X21" s="71"/>
      <c r="Y21" s="77"/>
      <c r="Z21" s="77"/>
    </row>
    <row r="22" spans="1:26" ht="46.5" customHeight="1" x14ac:dyDescent="0.2">
      <c r="A22" s="56"/>
      <c r="B22" s="56"/>
      <c r="C22" s="56"/>
      <c r="D22" s="56"/>
      <c r="E22" s="46"/>
      <c r="F22" s="46"/>
      <c r="G22" s="46"/>
      <c r="H22" s="46"/>
      <c r="I22" s="56"/>
      <c r="J22" s="56"/>
      <c r="K22" s="56"/>
      <c r="L22" s="56"/>
      <c r="M22" s="56"/>
      <c r="N22" s="56"/>
      <c r="O22" s="56"/>
      <c r="P22" s="56"/>
      <c r="Q22" s="40" t="s">
        <v>51</v>
      </c>
      <c r="R22" s="40" t="s">
        <v>52</v>
      </c>
      <c r="S22" s="40" t="s">
        <v>51</v>
      </c>
      <c r="T22" s="40" t="s">
        <v>52</v>
      </c>
      <c r="U22" s="40" t="s">
        <v>12</v>
      </c>
      <c r="V22" s="40" t="s">
        <v>13</v>
      </c>
      <c r="W22" s="40" t="s">
        <v>51</v>
      </c>
      <c r="X22" s="40" t="s">
        <v>52</v>
      </c>
      <c r="Y22" s="78"/>
      <c r="Z22" s="78"/>
    </row>
    <row r="23" spans="1:26" ht="24.75" customHeight="1" x14ac:dyDescent="0.2">
      <c r="A23" s="32">
        <v>1</v>
      </c>
      <c r="B23" s="32">
        <v>2</v>
      </c>
      <c r="C23" s="32">
        <v>3</v>
      </c>
      <c r="D23" s="32">
        <v>4</v>
      </c>
      <c r="E23" s="38">
        <v>5</v>
      </c>
      <c r="F23" s="38">
        <v>6</v>
      </c>
      <c r="G23" s="39">
        <v>7</v>
      </c>
      <c r="H23" s="38">
        <v>8</v>
      </c>
      <c r="I23" s="32">
        <v>9</v>
      </c>
      <c r="J23" s="32">
        <v>10</v>
      </c>
      <c r="K23" s="32">
        <v>11</v>
      </c>
      <c r="L23" s="32">
        <v>12</v>
      </c>
      <c r="M23" s="32">
        <v>13</v>
      </c>
      <c r="N23" s="32">
        <v>14</v>
      </c>
      <c r="O23" s="32">
        <v>15</v>
      </c>
      <c r="P23" s="32">
        <v>16</v>
      </c>
      <c r="Q23" s="40">
        <v>17</v>
      </c>
      <c r="R23" s="40">
        <v>18</v>
      </c>
      <c r="S23" s="40">
        <v>19</v>
      </c>
      <c r="T23" s="40">
        <v>20</v>
      </c>
      <c r="U23" s="40">
        <v>21</v>
      </c>
      <c r="V23" s="40">
        <v>22</v>
      </c>
      <c r="W23" s="40">
        <v>23</v>
      </c>
      <c r="X23" s="40">
        <v>24</v>
      </c>
      <c r="Y23" s="40">
        <v>25</v>
      </c>
      <c r="Z23" s="40">
        <v>26</v>
      </c>
    </row>
    <row r="24" spans="1:26" s="8" customFormat="1" ht="73.5" customHeight="1" x14ac:dyDescent="0.25">
      <c r="A24" s="18">
        <v>1</v>
      </c>
      <c r="B24" s="75" t="s">
        <v>48</v>
      </c>
      <c r="C24" s="19" t="s">
        <v>16</v>
      </c>
      <c r="D24" s="73" t="s">
        <v>29</v>
      </c>
      <c r="E24" s="62">
        <v>2294317</v>
      </c>
      <c r="F24" s="62">
        <v>2256928</v>
      </c>
      <c r="G24" s="74" t="s">
        <v>30</v>
      </c>
      <c r="H24" s="65"/>
      <c r="I24" s="20">
        <v>5735.9080000000004</v>
      </c>
      <c r="J24" s="18">
        <v>0</v>
      </c>
      <c r="K24" s="34">
        <f>J24-I24</f>
        <v>-5735.9080000000004</v>
      </c>
      <c r="L24" s="21"/>
      <c r="M24" s="21"/>
      <c r="N24" s="21"/>
      <c r="O24" s="21"/>
      <c r="P24" s="2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8" customFormat="1" ht="173.25" customHeight="1" x14ac:dyDescent="0.25">
      <c r="A25" s="18">
        <v>2</v>
      </c>
      <c r="B25" s="75"/>
      <c r="C25" s="19" t="s">
        <v>17</v>
      </c>
      <c r="D25" s="73"/>
      <c r="E25" s="63"/>
      <c r="F25" s="63"/>
      <c r="G25" s="74"/>
      <c r="H25" s="66"/>
      <c r="I25" s="20">
        <v>54252.591999999997</v>
      </c>
      <c r="J25" s="18">
        <v>0</v>
      </c>
      <c r="K25" s="34">
        <f t="shared" ref="K25:K29" si="0">J25-I25</f>
        <v>-54252.591999999997</v>
      </c>
      <c r="L25" s="36" t="s">
        <v>49</v>
      </c>
      <c r="M25" s="21"/>
      <c r="N25" s="21"/>
      <c r="O25" s="21"/>
      <c r="P25" s="21"/>
      <c r="Q25" s="9"/>
      <c r="R25" s="9"/>
      <c r="S25" s="37"/>
      <c r="T25" s="37"/>
      <c r="U25" s="37"/>
      <c r="V25" s="37"/>
      <c r="W25" s="37"/>
      <c r="X25" s="9"/>
      <c r="Z25" s="9"/>
    </row>
    <row r="26" spans="1:26" ht="60" x14ac:dyDescent="0.25">
      <c r="A26" s="18">
        <v>3</v>
      </c>
      <c r="B26" s="75"/>
      <c r="C26" s="19" t="s">
        <v>18</v>
      </c>
      <c r="D26" s="73"/>
      <c r="E26" s="63"/>
      <c r="F26" s="63"/>
      <c r="G26" s="74"/>
      <c r="H26" s="66"/>
      <c r="I26" s="20">
        <v>5224.0159999999996</v>
      </c>
      <c r="J26" s="18">
        <v>0</v>
      </c>
      <c r="K26" s="34">
        <f t="shared" si="0"/>
        <v>-5224.0159999999996</v>
      </c>
      <c r="L26" s="24"/>
      <c r="M26" s="24"/>
      <c r="N26" s="24"/>
      <c r="O26" s="24"/>
      <c r="P26" s="24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75" x14ac:dyDescent="0.25">
      <c r="A27" s="18">
        <v>4</v>
      </c>
      <c r="B27" s="75"/>
      <c r="C27" s="19" t="s">
        <v>19</v>
      </c>
      <c r="D27" s="73"/>
      <c r="E27" s="63"/>
      <c r="F27" s="63"/>
      <c r="G27" s="74"/>
      <c r="H27" s="66"/>
      <c r="I27" s="20">
        <v>13921.201999999999</v>
      </c>
      <c r="J27" s="18">
        <v>0</v>
      </c>
      <c r="K27" s="34">
        <f t="shared" si="0"/>
        <v>-13921.201999999999</v>
      </c>
      <c r="L27" s="24"/>
      <c r="M27" s="24"/>
      <c r="N27" s="24"/>
      <c r="O27" s="24"/>
      <c r="P27" s="24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7" customHeight="1" x14ac:dyDescent="0.25">
      <c r="A28" s="18">
        <v>5</v>
      </c>
      <c r="B28" s="75"/>
      <c r="C28" s="19" t="s">
        <v>20</v>
      </c>
      <c r="D28" s="73"/>
      <c r="E28" s="63"/>
      <c r="F28" s="63"/>
      <c r="G28" s="74"/>
      <c r="H28" s="66"/>
      <c r="I28" s="20">
        <v>20543.304</v>
      </c>
      <c r="J28" s="33">
        <f>(7972415.38+2837137.59+1462648.89)/1.12/1000</f>
        <v>10957.323089285712</v>
      </c>
      <c r="K28" s="34">
        <f t="shared" si="0"/>
        <v>-9585.9809107142883</v>
      </c>
      <c r="L28" s="36" t="s">
        <v>50</v>
      </c>
      <c r="M28" s="33">
        <f>J28</f>
        <v>10957.323089285712</v>
      </c>
      <c r="N28" s="24"/>
      <c r="O28" s="24"/>
      <c r="P28" s="24"/>
      <c r="Q28" s="6"/>
      <c r="R28" s="6"/>
      <c r="S28" s="6"/>
      <c r="T28" s="6"/>
      <c r="U28" s="6"/>
      <c r="V28" s="6"/>
      <c r="W28" s="6"/>
      <c r="X28" s="6"/>
      <c r="Y28" s="37" t="s">
        <v>53</v>
      </c>
      <c r="Z28" s="6"/>
    </row>
    <row r="29" spans="1:26" ht="120" x14ac:dyDescent="0.25">
      <c r="A29" s="18">
        <v>6</v>
      </c>
      <c r="B29" s="75"/>
      <c r="C29" s="19" t="s">
        <v>21</v>
      </c>
      <c r="D29" s="73"/>
      <c r="E29" s="63"/>
      <c r="F29" s="63"/>
      <c r="G29" s="74"/>
      <c r="H29" s="66"/>
      <c r="I29" s="20">
        <v>1566.7860000000001</v>
      </c>
      <c r="J29" s="18">
        <v>0</v>
      </c>
      <c r="K29" s="34">
        <f t="shared" si="0"/>
        <v>-1566.7860000000001</v>
      </c>
      <c r="L29" s="24"/>
      <c r="M29" s="24"/>
      <c r="N29" s="24"/>
      <c r="O29" s="24"/>
      <c r="P29" s="24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7" customFormat="1" ht="23.25" customHeight="1" x14ac:dyDescent="0.2">
      <c r="A30" s="25"/>
      <c r="B30" s="75"/>
      <c r="C30" s="26" t="s">
        <v>39</v>
      </c>
      <c r="D30" s="27"/>
      <c r="E30" s="64"/>
      <c r="F30" s="64"/>
      <c r="G30" s="74"/>
      <c r="H30" s="67"/>
      <c r="I30" s="28">
        <f>SUM(I24:I29)</f>
        <v>101243.80800000002</v>
      </c>
      <c r="J30" s="28">
        <f>SUM(J24:J29)</f>
        <v>10957.323089285712</v>
      </c>
      <c r="K30" s="28">
        <f>J30-I30</f>
        <v>-90286.484910714309</v>
      </c>
      <c r="L30" s="25"/>
      <c r="M30" s="35">
        <f>SUM(M24:M29)</f>
        <v>10957.323089285712</v>
      </c>
      <c r="N30" s="25"/>
      <c r="O30" s="25"/>
      <c r="P30" s="25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x14ac:dyDescent="0.25">
      <c r="A31" s="24"/>
      <c r="B31" s="29"/>
      <c r="C31" s="19"/>
      <c r="D31" s="30"/>
      <c r="E31" s="22"/>
      <c r="F31" s="22"/>
      <c r="G31" s="23"/>
      <c r="H31" s="23"/>
      <c r="I31" s="24"/>
      <c r="J31" s="24"/>
      <c r="K31" s="24"/>
      <c r="L31" s="24"/>
      <c r="M31" s="24"/>
      <c r="N31" s="24"/>
      <c r="O31" s="24"/>
      <c r="P31" s="24"/>
      <c r="Q31" s="6"/>
      <c r="R31" s="6"/>
      <c r="S31" s="6"/>
      <c r="T31" s="6"/>
      <c r="U31" s="6"/>
      <c r="V31" s="6"/>
      <c r="W31" s="6"/>
      <c r="X31" s="6"/>
      <c r="Y31" s="6"/>
      <c r="Z31" s="6"/>
    </row>
    <row r="34" spans="3:17" ht="18.75" x14ac:dyDescent="0.3">
      <c r="C34" s="10"/>
      <c r="F34" s="42" t="s">
        <v>55</v>
      </c>
      <c r="G34" s="42"/>
      <c r="H34" s="42"/>
      <c r="I34" s="42"/>
      <c r="J34" s="42"/>
      <c r="K34" s="42"/>
      <c r="L34" s="41"/>
      <c r="M34" s="43" t="s">
        <v>54</v>
      </c>
      <c r="N34" s="43"/>
      <c r="O34" s="43"/>
      <c r="P34" s="43"/>
      <c r="Q34" s="43"/>
    </row>
  </sheetData>
  <mergeCells count="48">
    <mergeCell ref="Y16:Y22"/>
    <mergeCell ref="Z16:Z22"/>
    <mergeCell ref="I20:I22"/>
    <mergeCell ref="J20:J22"/>
    <mergeCell ref="K20:K22"/>
    <mergeCell ref="L20:L22"/>
    <mergeCell ref="M21:M22"/>
    <mergeCell ref="N21:N22"/>
    <mergeCell ref="D24:D29"/>
    <mergeCell ref="G24:G30"/>
    <mergeCell ref="B24:B30"/>
    <mergeCell ref="B17:B22"/>
    <mergeCell ref="O20:O22"/>
    <mergeCell ref="E24:E30"/>
    <mergeCell ref="F24:F30"/>
    <mergeCell ref="H24:H30"/>
    <mergeCell ref="Q20:R21"/>
    <mergeCell ref="S20:T21"/>
    <mergeCell ref="P20:P22"/>
    <mergeCell ref="A9:Z9"/>
    <mergeCell ref="E17:F18"/>
    <mergeCell ref="U4:Z4"/>
    <mergeCell ref="S5:Z5"/>
    <mergeCell ref="C17:C22"/>
    <mergeCell ref="D17:D22"/>
    <mergeCell ref="E19:E22"/>
    <mergeCell ref="B16:G16"/>
    <mergeCell ref="A16:A22"/>
    <mergeCell ref="F19:F22"/>
    <mergeCell ref="G17:G22"/>
    <mergeCell ref="A10:Z10"/>
    <mergeCell ref="A11:Z11"/>
    <mergeCell ref="A12:Z12"/>
    <mergeCell ref="A13:Z13"/>
    <mergeCell ref="U20:V21"/>
    <mergeCell ref="U1:Z1"/>
    <mergeCell ref="U2:Z2"/>
    <mergeCell ref="U3:Z3"/>
    <mergeCell ref="A7:Z7"/>
    <mergeCell ref="A8:Z8"/>
    <mergeCell ref="F34:K34"/>
    <mergeCell ref="M34:Q34"/>
    <mergeCell ref="H16:H22"/>
    <mergeCell ref="M20:N20"/>
    <mergeCell ref="I16:L19"/>
    <mergeCell ref="M16:P19"/>
    <mergeCell ref="Q16:X19"/>
    <mergeCell ref="W20:X21"/>
  </mergeCells>
  <pageMargins left="0.23622047244094491" right="0.23622047244094491" top="0.35433070866141736" bottom="0.35433070866141736" header="0.31496062992125984" footer="0.31496062992125984"/>
  <pageSetup paperSize="9" scale="42" fitToHeight="2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ИП и Н-жол</vt:lpstr>
      <vt:lpstr>приложение</vt:lpstr>
      <vt:lpstr>Лист1</vt:lpstr>
      <vt:lpstr>приложение!Заголовки_для_печати</vt:lpstr>
      <vt:lpstr>'ИП и Н-жол'!Область_печати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Татьяна Голубченко</cp:lastModifiedBy>
  <cp:lastPrinted>2018-07-31T03:55:23Z</cp:lastPrinted>
  <dcterms:created xsi:type="dcterms:W3CDTF">2017-04-24T08:17:09Z</dcterms:created>
  <dcterms:modified xsi:type="dcterms:W3CDTF">2018-08-01T03:08:51Z</dcterms:modified>
</cp:coreProperties>
</file>