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8505"/>
  </bookViews>
  <sheets>
    <sheet name="приложение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vg">#REF!</definedName>
    <definedName name="_xlnm._FilterDatabase" localSheetId="0" hidden="1">'приложение '!$A$20:$J$110</definedName>
    <definedName name="G">#REF!</definedName>
    <definedName name="mas_1">#REF!</definedName>
    <definedName name="mas_2">#REF!</definedName>
    <definedName name="mas_3">#REF!</definedName>
    <definedName name="mas_4">#REF!</definedName>
    <definedName name="tarif">[2]TARIF2!$A$1:$CQ$27</definedName>
    <definedName name="yfp">#REF!</definedName>
    <definedName name="А2">#REF!</definedName>
    <definedName name="Б">#REF!</definedName>
    <definedName name="Б21">[3]Форма2!$E$200:$F$207,[3]Форма2!$C$200:$C$207,[3]Форма2!$E$189:$F$198,[3]Форма2!$C$189:$C$198,[3]Форма2!$E$188:$F$188,[3]Форма2!$C$188</definedName>
    <definedName name="БЛРаздел1">[4]Форма2!$C$19:$C$24,[4]Форма2!$E$19:$F$24,[4]Форма2!$D$26:$F$31,[4]Форма2!$C$33:$C$38,[4]Форма2!$E$33:$F$38,[4]Форма2!$D$40:$F$43,[4]Форма2!$C$45:$C$48,[4]Форма2!$E$45:$F$48,[4]Форма2!$C$19</definedName>
    <definedName name="БЛРаздел2">[4]Форма2!$C$51:$C$58,[4]Форма2!$E$51:$F$58,[4]Форма2!$C$60:$C$63,[4]Форма2!$E$60:$F$63,[4]Форма2!$C$65:$C$67,[4]Форма2!$E$65:$F$67,[4]Форма2!$C$51</definedName>
    <definedName name="БЛРаздел3">[4]Форма2!$C$70:$C$72,[4]Форма2!$D$73:$F$73,[4]Форма2!$E$70:$F$72,[4]Форма2!$C$75:$C$77,[4]Форма2!$E$75:$F$77,[4]Форма2!$C$79:$C$82,[4]Форма2!$E$79:$F$82,[4]Форма2!$C$84:$C$86,[4]Форма2!$E$84:$F$86,[4]Форма2!$C$88:$C$89,[4]Форма2!$E$88:$F$89,[4]Форма2!$C$70</definedName>
    <definedName name="БЛРаздел4">[4]Форма2!$E$106:$F$107,[4]Форма2!$C$106:$C$107,[4]Форма2!$E$102:$F$104,[4]Форма2!$C$102:$C$104,[4]Форма2!$C$97:$C$100,[4]Форма2!$E$97:$F$100,[4]Форма2!$E$92:$F$95,[4]Форма2!$C$92:$C$95,[4]Форма2!$C$92</definedName>
    <definedName name="БЛРаздел5">[4]Форма2!$C$113:$C$114,[4]Форма2!$D$110:$F$112,[4]Форма2!$E$113:$F$114,[4]Форма2!$D$115:$F$115,[4]Форма2!$D$117:$F$119,[4]Форма2!$D$121:$F$122,[4]Форма2!$D$124:$F$126,[4]Форма2!$D$110</definedName>
    <definedName name="БЛРаздел6">[4]Форма2!$D$129:$F$132,[4]Форма2!$D$134:$F$135,[4]Форма2!$D$137:$F$140,[4]Форма2!$D$142:$F$144,[4]Форма2!$D$146:$F$150,[4]Форма2!$D$152:$F$154,[4]Форма2!$D$156:$F$162,[4]Форма2!$D$129</definedName>
    <definedName name="БЛРаздел7">[4]Форма2!$D$179:$F$185,[4]Форма2!$D$175:$F$177,[4]Форма2!$D$165:$F$173,[4]Форма2!$D$165</definedName>
    <definedName name="БЛРаздел8">[4]Форма2!$E$200:$F$207,[4]Форма2!$C$200:$C$207,[4]Форма2!$E$189:$F$198,[4]Форма2!$C$189:$C$198,[4]Форма2!$E$188:$F$188,[4]Форма2!$C$188</definedName>
    <definedName name="БЛРаздел9">[4]Форма2!$E$234:$F$237,[4]Форма2!$C$234:$C$237,[4]Форма2!$E$224:$F$232,[4]Форма2!$C$224:$C$232,[4]Форма2!$E$223:$F$223,[4]Форма2!$C$223,[4]Форма2!$E$217:$F$221,[4]Форма2!$C$217:$C$221,[4]Форма2!$E$210:$F$215,[4]Форма2!$C$210:$C$215,[4]Форма2!$C$210</definedName>
    <definedName name="БПДанные">[4]Форма1!$C$22:$D$33,[4]Форма1!$C$36:$D$48,[4]Форма1!$C$22</definedName>
    <definedName name="ГСМ">[5]TARIF2!$A$1:$CQ$27</definedName>
    <definedName name="дата">#REF!</definedName>
    <definedName name="Дата_поступления">#REF!</definedName>
    <definedName name="Доз5">#REF!</definedName>
    <definedName name="_xlnm.Print_Titles">#REF!</definedName>
    <definedName name="крс">'[6]Смета КРС (предп)'!$A$15:$IV$16</definedName>
    <definedName name="Мрор">#REF!</definedName>
    <definedName name="наз">#REF!</definedName>
    <definedName name="_xlnm.Print_Area" localSheetId="0">'приложение '!$A$3:$J$110</definedName>
    <definedName name="п">'[7]Добыча нефти4'!$F$11:$Q$12</definedName>
    <definedName name="прпрп">#REF!</definedName>
    <definedName name="рап">[3]Форма2!$D$179:$F$185,[3]Форма2!$D$175:$F$177,[3]Форма2!$D$165:$F$173,[3]Форма2!$D$165</definedName>
    <definedName name="ро">#REF!</definedName>
    <definedName name="ФТ">[3]Форма2!$C$19:$C$24,[3]Форма2!$E$19:$F$24,[3]Форма2!$D$26:$F$31,[3]Форма2!$C$33:$C$38,[3]Форма2!$E$33:$F$38,[3]Форма2!$D$40:$F$43,[3]Форма2!$C$45:$C$48,[3]Форма2!$E$45:$F$48,[3]Форма2!$C$19</definedName>
    <definedName name="фтн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Экспорт_Объемы_добычи">#REF!</definedName>
  </definedNames>
  <calcPr calcId="145621"/>
</workbook>
</file>

<file path=xl/calcChain.xml><?xml version="1.0" encoding="utf-8"?>
<calcChain xmlns="http://schemas.openxmlformats.org/spreadsheetml/2006/main">
  <c r="E110" i="1" l="1"/>
  <c r="G110" i="1" s="1"/>
  <c r="D110" i="1"/>
  <c r="E109" i="1"/>
  <c r="G109" i="1" s="1"/>
  <c r="D109" i="1"/>
  <c r="E108" i="1"/>
  <c r="G108" i="1" s="1"/>
  <c r="D108" i="1"/>
  <c r="E106" i="1"/>
  <c r="G106" i="1" s="1"/>
  <c r="D106" i="1"/>
  <c r="F105" i="1"/>
  <c r="E105" i="1"/>
  <c r="G105" i="1" s="1"/>
  <c r="E104" i="1"/>
  <c r="F104" i="1" s="1"/>
  <c r="E103" i="1"/>
  <c r="G103" i="1" s="1"/>
  <c r="E101" i="1"/>
  <c r="F101" i="1" s="1"/>
  <c r="G99" i="1"/>
  <c r="F99" i="1"/>
  <c r="G95" i="1"/>
  <c r="F95" i="1"/>
  <c r="G94" i="1"/>
  <c r="F94" i="1"/>
  <c r="F93" i="1"/>
  <c r="G91" i="1"/>
  <c r="F91" i="1"/>
  <c r="G90" i="1"/>
  <c r="F90" i="1"/>
  <c r="G89" i="1"/>
  <c r="F89" i="1"/>
  <c r="G88" i="1"/>
  <c r="F88" i="1"/>
  <c r="F87" i="1"/>
  <c r="G86" i="1"/>
  <c r="F86" i="1"/>
  <c r="G85" i="1"/>
  <c r="F85" i="1"/>
  <c r="G84" i="1"/>
  <c r="F84" i="1"/>
  <c r="G83" i="1"/>
  <c r="F83" i="1"/>
  <c r="G81" i="1"/>
  <c r="F81" i="1"/>
  <c r="H80" i="1"/>
  <c r="I80" i="1" s="1"/>
  <c r="G80" i="1"/>
  <c r="F80" i="1"/>
  <c r="H79" i="1"/>
  <c r="I79" i="1" s="1"/>
  <c r="G79" i="1"/>
  <c r="F79" i="1"/>
  <c r="G78" i="1"/>
  <c r="F78" i="1"/>
  <c r="G77" i="1"/>
  <c r="F77" i="1"/>
  <c r="G76" i="1"/>
  <c r="F76" i="1"/>
  <c r="G75" i="1"/>
  <c r="F75" i="1"/>
  <c r="I74" i="1"/>
  <c r="H74" i="1"/>
  <c r="G74" i="1"/>
  <c r="F74" i="1"/>
  <c r="G73" i="1"/>
  <c r="F73" i="1"/>
  <c r="F72" i="1"/>
  <c r="G71" i="1"/>
  <c r="F71" i="1"/>
  <c r="G70" i="1"/>
  <c r="F70" i="1"/>
  <c r="G69" i="1"/>
  <c r="F69" i="1"/>
  <c r="G68" i="1"/>
  <c r="F68" i="1"/>
  <c r="G67" i="1"/>
  <c r="F67" i="1"/>
  <c r="H66" i="1"/>
  <c r="I66" i="1" s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I49" i="1"/>
  <c r="H49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38" i="1"/>
  <c r="F38" i="1"/>
  <c r="G37" i="1"/>
  <c r="F37" i="1"/>
  <c r="G36" i="1"/>
  <c r="F36" i="1"/>
  <c r="G35" i="1"/>
  <c r="F35" i="1"/>
  <c r="G33" i="1"/>
  <c r="F33" i="1"/>
  <c r="G32" i="1"/>
  <c r="F32" i="1"/>
  <c r="I31" i="1"/>
  <c r="H31" i="1"/>
  <c r="G31" i="1"/>
  <c r="F31" i="1"/>
  <c r="G30" i="1"/>
  <c r="F30" i="1"/>
  <c r="G29" i="1"/>
  <c r="F29" i="1"/>
  <c r="G28" i="1"/>
  <c r="F28" i="1"/>
  <c r="I27" i="1"/>
  <c r="H27" i="1"/>
  <c r="G27" i="1"/>
  <c r="F27" i="1"/>
  <c r="G26" i="1"/>
  <c r="F26" i="1"/>
  <c r="G25" i="1"/>
  <c r="F25" i="1"/>
  <c r="G23" i="1"/>
  <c r="F23" i="1"/>
  <c r="G21" i="1"/>
  <c r="F21" i="1"/>
  <c r="F103" i="1" l="1"/>
  <c r="F106" i="1"/>
  <c r="F108" i="1"/>
  <c r="F109" i="1"/>
  <c r="G101" i="1"/>
  <c r="G104" i="1"/>
  <c r="F110" i="1"/>
</calcChain>
</file>

<file path=xl/sharedStrings.xml><?xml version="1.0" encoding="utf-8"?>
<sst xmlns="http://schemas.openxmlformats.org/spreadsheetml/2006/main" count="297" uniqueCount="212">
  <si>
    <t xml:space="preserve">Приложение 1 </t>
  </si>
  <si>
    <r>
      <t xml:space="preserve">к </t>
    </r>
    <r>
      <rPr>
        <u/>
        <sz val="11"/>
        <color theme="1"/>
        <rFont val="Arial"/>
        <family val="2"/>
        <charset val="204"/>
      </rPr>
      <t>Правилам</t>
    </r>
    <r>
      <rPr>
        <sz val="11"/>
        <color theme="1"/>
        <rFont val="Arial"/>
        <family val="2"/>
        <charset val="204"/>
      </rPr>
      <t xml:space="preserve"> утверждения</t>
    </r>
  </si>
  <si>
    <t>предельного уровня тарифов</t>
  </si>
  <si>
    <t xml:space="preserve">(цен, ставок сборов) и тарифных смет </t>
  </si>
  <si>
    <t>на регулируемые услуги</t>
  </si>
  <si>
    <t>(товары, работы) субъектов</t>
  </si>
  <si>
    <t>естественных монополий</t>
  </si>
  <si>
    <t xml:space="preserve">Сведения об исполнении тарифной сметы на услуги </t>
  </si>
  <si>
    <t>по передаче и распределению тепловой энергии</t>
  </si>
  <si>
    <r>
      <t xml:space="preserve">Отчетный период  </t>
    </r>
    <r>
      <rPr>
        <b/>
        <u/>
        <sz val="12"/>
        <color indexed="8"/>
        <rFont val="Arial"/>
        <family val="2"/>
        <charset val="204"/>
      </rPr>
      <t>2016 год</t>
    </r>
  </si>
  <si>
    <t>Индекс:   ИТС-1</t>
  </si>
  <si>
    <t>Периодичность: годовая</t>
  </si>
  <si>
    <t>№</t>
  </si>
  <si>
    <t xml:space="preserve">Наименование показателей тарифной сметы  </t>
  </si>
  <si>
    <t xml:space="preserve">Ед. изм </t>
  </si>
  <si>
    <t xml:space="preserve">Предусмотрено в утвержденной тарифной смете </t>
  </si>
  <si>
    <t>Фактически сложившиеся показатели тарифной сметы (2016 г.)</t>
  </si>
  <si>
    <t>Отклонение
(-)- неисполнение
(+) - перерасход</t>
  </si>
  <si>
    <t>Отклонение, в %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</si>
  <si>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</si>
  <si>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</si>
  <si>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</si>
  <si>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</si>
  <si>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</si>
  <si>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</si>
  <si>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</si>
  <si>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</si>
  <si>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</si>
  <si>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</si>
  <si>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</si>
  <si>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</si>
  <si>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1.1.3</t>
  </si>
  <si>
    <t>автошины и аккумуляторы, запчасти</t>
  </si>
  <si>
    <t>1.1.4</t>
  </si>
  <si>
    <t>аварийный запас материалов</t>
  </si>
  <si>
    <t>1.2</t>
  </si>
  <si>
    <t>покупная вода</t>
  </si>
  <si>
    <t>1.3</t>
  </si>
  <si>
    <t>ГСМ</t>
  </si>
  <si>
    <t>Неоднократный рост цен на дизтопливо и бензин за 2016 год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</si>
  <si>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</si>
  <si>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</si>
  <si>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</si>
  <si>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</si>
  <si>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</si>
  <si>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</si>
  <si>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Превышение по статье связано с несоответствием реальной заработной платы с утвержденной в тарифной смете. Также в утвержденной тарифной смете не предусмотрена оплата за ночные часы, праздничные и выходные дни</t>
  </si>
  <si>
    <t>2.2</t>
  </si>
  <si>
    <t>социальный налог ПП</t>
  </si>
  <si>
    <t>В связи с увеличением ФЗП производственного персонала</t>
  </si>
  <si>
    <t>2.3.</t>
  </si>
  <si>
    <t>социальное страхование ПП</t>
  </si>
  <si>
    <t>3</t>
  </si>
  <si>
    <t>Амортизация</t>
  </si>
  <si>
    <t>Увеличение стоимости основных средств (поступление систем теплового учета, передача тепловых сетей, реконструируемых по программе Нурлы Жол)</t>
  </si>
  <si>
    <t>4</t>
  </si>
  <si>
    <t xml:space="preserve">Ремонт, всего </t>
  </si>
  <si>
    <t>4.1</t>
  </si>
  <si>
    <t xml:space="preserve">капитальный ремонт, не приводящий к росту стоимости основных фондов </t>
  </si>
  <si>
    <t>4.2</t>
  </si>
  <si>
    <t>система диспетчерского учета тепловой энергии</t>
  </si>
  <si>
    <t>5</t>
  </si>
  <si>
    <t>Прочие затраты, всего</t>
  </si>
  <si>
    <t>5.1</t>
  </si>
  <si>
    <t>услуги автотранспорта</t>
  </si>
  <si>
    <t>Нехватка собственных единиц спецтехники в период проведения ремонтной кампании и подготовки к отопительному сезону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</si>
  <si>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</si>
  <si>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</si>
  <si>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</si>
  <si>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</si>
  <si>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</si>
  <si>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</si>
  <si>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</si>
  <si>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</si>
  <si>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</si>
  <si>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</si>
  <si>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</si>
  <si>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</si>
  <si>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</si>
  <si>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</si>
  <si>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 xml:space="preserve">Превышение по статье связано с необходимостью оформления индентификационных документов по тепловой сети, реконструируемой по программе "Нурлы Жол" и передаваемой на баланс предприятия </t>
  </si>
  <si>
    <t>5.9</t>
  </si>
  <si>
    <t>услуги пассажирского транспорта</t>
  </si>
  <si>
    <t>5.10</t>
  </si>
  <si>
    <t>охранные услуги</t>
  </si>
  <si>
    <t>6</t>
  </si>
  <si>
    <t>Покупка тепловой энергии на возмещение затрат по техническим нормативным потерям</t>
  </si>
  <si>
    <t>тыс.Гкал</t>
  </si>
  <si>
    <t>II</t>
  </si>
  <si>
    <t xml:space="preserve">Расходы периода, всего </t>
  </si>
  <si>
    <t>7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</si>
  <si>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</si>
  <si>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</si>
  <si>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</si>
  <si>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</si>
  <si>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</si>
  <si>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</si>
  <si>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</si>
  <si>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</si>
  <si>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</si>
  <si>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</si>
  <si>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</si>
  <si>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Увеличение стоимости основных средств (поступлением мебели, вычислительной техники и офисного оборудования)</t>
  </si>
  <si>
    <t>7.6</t>
  </si>
  <si>
    <t>амортизация НМА</t>
  </si>
  <si>
    <t>Приобретение программного обеспечения для диспетчерского учета тепловой энергии и, следовательно, увеличение стоимости нематериальных активов</t>
  </si>
  <si>
    <t>7.7</t>
  </si>
  <si>
    <t>налоговые платежи и сборы</t>
  </si>
  <si>
    <t>7.7.1</t>
  </si>
  <si>
    <t>загрязнение воздуха</t>
  </si>
  <si>
    <t>7.7.2</t>
  </si>
  <si>
    <t>плата за пользование земельными участками</t>
  </si>
  <si>
    <t>7.7.3</t>
  </si>
  <si>
    <t>радиочастотный сбор</t>
  </si>
  <si>
    <t>7.7.4</t>
  </si>
  <si>
    <t>налог на транспорт</t>
  </si>
  <si>
    <t>7.7.5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</si>
  <si>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</si>
  <si>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</si>
  <si>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</si>
  <si>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</si>
  <si>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</si>
  <si>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</si>
  <si>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</si>
  <si>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Затраты сложились по факту, согласно показаниям приборов учета и выставленных счетов поставщика</t>
  </si>
  <si>
    <t>7.8.3</t>
  </si>
  <si>
    <t>канализация бытовая</t>
  </si>
  <si>
    <t>7.8.4</t>
  </si>
  <si>
    <t>вывоз мусора бытового</t>
  </si>
  <si>
    <t>Увеличение стоимости услуг по договору на вывоз мусора и захоронение ТБО, также в утвержденной тарифной смете не была предусмотрена необходимая утилизация отработанных ртутьсодержащих ламп и огарков</t>
  </si>
  <si>
    <t>7.8.5</t>
  </si>
  <si>
    <t>теплоэнергия</t>
  </si>
  <si>
    <t>7.9</t>
  </si>
  <si>
    <t>командировочные расходы</t>
  </si>
  <si>
    <t>В утвержденной тарифной смете не предусмотрены расходы на проживание в командировочных разъездах и расходы на проезд до места назначения, также рост командировок связан с реализацией гос.программы "Нурлы Жол" и сотрудничеством с ЕБРР по вопросу проекта реабилитации сетей</t>
  </si>
  <si>
    <t>7.10</t>
  </si>
  <si>
    <t>аудиторские услуги</t>
  </si>
  <si>
    <t>7.11</t>
  </si>
  <si>
    <t>услуги связи</t>
  </si>
  <si>
    <t>Расходы сложились по факту выставленных счетов поставщиками услуг, также увеличение связано с увеличением услуг сотовой связи по передаче данных с общедомовых приборов учета тепла</t>
  </si>
  <si>
    <t>7.12</t>
  </si>
  <si>
    <t>юридические, нотариальные услуги</t>
  </si>
  <si>
    <t>7.13</t>
  </si>
  <si>
    <t>другие расходы</t>
  </si>
  <si>
    <t>7.13.1</t>
  </si>
  <si>
    <t>канцелярские расходы</t>
  </si>
  <si>
    <t>7.13.2</t>
  </si>
  <si>
    <t>аренда общехозяйственного назначения</t>
  </si>
  <si>
    <t>7.13.3</t>
  </si>
  <si>
    <t>информационные и почтовые услуги</t>
  </si>
  <si>
    <t>Рост стоимости и объема почтовых услуг</t>
  </si>
  <si>
    <t>7.13.4</t>
  </si>
  <si>
    <t>содержание машинописной техники</t>
  </si>
  <si>
    <t>7.13.5</t>
  </si>
  <si>
    <t>расходы по программным обеспечениям</t>
  </si>
  <si>
    <t>7.13.6</t>
  </si>
  <si>
    <t>периодическая печать</t>
  </si>
  <si>
    <t xml:space="preserve">Увеличение количества приобретаемых печатных изданий </t>
  </si>
  <si>
    <t>7.13.7</t>
  </si>
  <si>
    <t>страхование ГПО владельцев автотранспортных средств</t>
  </si>
  <si>
    <t>Увеличение стоимости основных средств (автотранспорта) на балансе предприятия, рост МРП</t>
  </si>
  <si>
    <t>7.13.8</t>
  </si>
  <si>
    <t>страхование ГПО работодателя</t>
  </si>
  <si>
    <t>III</t>
  </si>
  <si>
    <t>Всего затрат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</si>
  <si>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</si>
  <si>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</si>
  <si>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</si>
  <si>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</si>
  <si>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</si>
  <si>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</si>
  <si>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</si>
  <si>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</si>
  <si>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</si>
  <si>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тыс. тенге</t>
  </si>
  <si>
    <t>10</t>
  </si>
  <si>
    <t xml:space="preserve">Нормативные потери </t>
  </si>
  <si>
    <t>%</t>
  </si>
  <si>
    <t>VIII</t>
  </si>
  <si>
    <t xml:space="preserve">Тариф (без НДС)                        </t>
  </si>
  <si>
    <t>тенге/Гкал</t>
  </si>
  <si>
    <t>Справочно:</t>
  </si>
  <si>
    <t>11</t>
  </si>
  <si>
    <t>Среднесписочная численность работников, всего</t>
  </si>
  <si>
    <t>человек</t>
  </si>
  <si>
    <t>11.1</t>
  </si>
  <si>
    <t>производственного персонала</t>
  </si>
  <si>
    <t>11.2</t>
  </si>
  <si>
    <t>вспомогательный персонал</t>
  </si>
  <si>
    <t>11.3</t>
  </si>
  <si>
    <t>административного персонала</t>
  </si>
  <si>
    <t>12</t>
  </si>
  <si>
    <t xml:space="preserve">Среднемесячная заработная плата, всего </t>
  </si>
  <si>
    <t>тенге</t>
  </si>
  <si>
    <t>12.1</t>
  </si>
  <si>
    <t>12.2</t>
  </si>
  <si>
    <t>12.3</t>
  </si>
  <si>
    <t xml:space="preserve">Наименование организации   </t>
  </si>
  <si>
    <t>ТОО "Теплотранзит Караганда"</t>
  </si>
  <si>
    <t>Адрес</t>
  </si>
  <si>
    <t>г.Караганда, ул. Пригородная 9/2</t>
  </si>
  <si>
    <t>Телефон</t>
  </si>
  <si>
    <t>56-19-21, 56-18-62 факс</t>
  </si>
  <si>
    <t>Адрес электронной почты</t>
  </si>
  <si>
    <t>ttk06@mail.ru</t>
  </si>
  <si>
    <t>Фамилия и телефон исполнителя</t>
  </si>
  <si>
    <t>Долгова Е.Ю.  56-18-13</t>
  </si>
  <si>
    <t>Руководитель</t>
  </si>
  <si>
    <t xml:space="preserve">Балкишев С.Т. </t>
  </si>
  <si>
    <t>_________________________________</t>
  </si>
  <si>
    <t xml:space="preserve">Дата </t>
  </si>
  <si>
    <t>" 20  " апреля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</si>
</sst>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_ ;[Red]\-0\ "/>
    <numFmt numFmtId="165" formatCode="#,##0.0_р_.;[Red]\-#,##0.0_р_."/>
    <numFmt numFmtId="166" formatCode="#,##0.00_ ;[Red]\-#,##0.00\ "/>
    <numFmt numFmtId="167" formatCode="0.0_ ;[Red]\-0.0\ "/>
    <numFmt numFmtId="168" formatCode="#,##0.00_ ;\-#,##0.00\ "/>
    <numFmt numFmtId="169" formatCode="0_ ;\-0\ "/>
    <numFmt numFmtId="170" formatCode="0.00_ ;\-0.00\ "/>
    <numFmt numFmtId="171" formatCode="0.00_ ;[Red]\-0.00\ "/>
    <numFmt numFmtId="172" formatCode="_-* #,##0_р_._-;\-* #,##0_р_._-;_-* &quot;-&quot;??_р_._-;_-@_-"/>
    <numFmt numFmtId="173" formatCode="0.0"/>
    <numFmt numFmtId="174" formatCode="#,##0.0"/>
    <numFmt numFmtId="175" formatCode="#,##0_ ;[Red]\-#,##0\ "/>
    <numFmt numFmtId="176" formatCode="#,##0.00_р_.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u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30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26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6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7" fillId="26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176" fontId="28" fillId="0" borderId="0"/>
    <xf numFmtId="9" fontId="28" fillId="0" borderId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9" fillId="21" borderId="6" applyNumberFormat="0" applyAlignment="0" applyProtection="0"/>
    <xf numFmtId="0" fontId="30" fillId="34" borderId="7" applyNumberFormat="0" applyAlignment="0" applyProtection="0"/>
    <xf numFmtId="0" fontId="31" fillId="34" borderId="6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44" fontId="15" fillId="0" borderId="0" applyFont="0" applyFill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35" borderId="12" applyNumberFormat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5" fillId="0" borderId="0"/>
    <xf numFmtId="0" fontId="43" fillId="0" borderId="0"/>
    <xf numFmtId="0" fontId="15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5" fillId="0" borderId="0">
      <alignment wrapText="1"/>
    </xf>
    <xf numFmtId="0" fontId="46" fillId="17" borderId="0" applyNumberFormat="0" applyBorder="0" applyAlignment="0" applyProtection="0"/>
    <xf numFmtId="0" fontId="47" fillId="0" borderId="0" applyNumberFormat="0" applyFill="0" applyBorder="0" applyAlignment="0" applyProtection="0"/>
    <xf numFmtId="0" fontId="15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8" fillId="0" borderId="14" applyNumberFormat="0" applyFill="0" applyAlignment="0" applyProtection="0"/>
    <xf numFmtId="0" fontId="49" fillId="0" borderId="0"/>
    <xf numFmtId="0" fontId="50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18" borderId="0" applyNumberFormat="0" applyBorder="0" applyAlignment="0" applyProtection="0"/>
  </cellStyleXfs>
  <cellXfs count="115">
    <xf numFmtId="0" fontId="0" fillId="0" borderId="0" xfId="0"/>
    <xf numFmtId="0" fontId="2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40" fontId="4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5" fillId="0" borderId="0" xfId="0" applyFont="1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40" fontId="4" fillId="0" borderId="0" xfId="0" applyNumberFormat="1" applyFont="1" applyFill="1" applyBorder="1"/>
    <xf numFmtId="165" fontId="3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5" fontId="13" fillId="0" borderId="3" xfId="2" applyNumberFormat="1" applyFont="1" applyFill="1" applyBorder="1" applyAlignment="1">
      <alignment horizontal="center" vertical="center" wrapText="1"/>
    </xf>
    <xf numFmtId="165" fontId="13" fillId="0" borderId="3" xfId="2" applyNumberFormat="1" applyFont="1" applyFill="1" applyBorder="1" applyAlignment="1">
      <alignment horizontal="center"/>
    </xf>
    <xf numFmtId="0" fontId="16" fillId="0" borderId="0" xfId="0" applyFont="1" applyFill="1"/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0" fontId="18" fillId="0" borderId="3" xfId="0" applyNumberFormat="1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1" applyNumberFormat="1" applyFont="1" applyFill="1" applyBorder="1" applyAlignment="1">
      <alignment horizontal="right" vertical="center"/>
    </xf>
    <xf numFmtId="166" fontId="16" fillId="0" borderId="3" xfId="1" applyNumberFormat="1" applyFont="1" applyFill="1" applyBorder="1"/>
    <xf numFmtId="164" fontId="17" fillId="0" borderId="3" xfId="0" applyNumberFormat="1" applyFont="1" applyFill="1" applyBorder="1"/>
    <xf numFmtId="167" fontId="17" fillId="0" borderId="3" xfId="0" applyNumberFormat="1" applyFont="1" applyFill="1" applyBorder="1"/>
    <xf numFmtId="0" fontId="17" fillId="0" borderId="3" xfId="0" applyFont="1" applyFill="1" applyBorder="1" applyAlignment="1">
      <alignment horizontal="left" vertical="center" wrapText="1"/>
    </xf>
    <xf numFmtId="4" fontId="17" fillId="0" borderId="3" xfId="1" applyNumberFormat="1" applyFont="1" applyFill="1" applyBorder="1" applyAlignment="1">
      <alignment horizontal="right" vertical="center"/>
    </xf>
    <xf numFmtId="168" fontId="16" fillId="0" borderId="3" xfId="1" applyNumberFormat="1" applyFont="1" applyFill="1" applyBorder="1"/>
    <xf numFmtId="169" fontId="17" fillId="0" borderId="3" xfId="0" applyNumberFormat="1" applyFont="1" applyFill="1" applyBorder="1"/>
    <xf numFmtId="49" fontId="17" fillId="15" borderId="3" xfId="0" applyNumberFormat="1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left" vertical="center" wrapText="1"/>
    </xf>
    <xf numFmtId="0" fontId="17" fillId="15" borderId="3" xfId="0" applyFont="1" applyFill="1" applyBorder="1" applyAlignment="1">
      <alignment horizontal="center" vertical="center" wrapText="1"/>
    </xf>
    <xf numFmtId="4" fontId="17" fillId="15" borderId="3" xfId="1" applyNumberFormat="1" applyFont="1" applyFill="1" applyBorder="1" applyAlignment="1">
      <alignment horizontal="right" vertical="center"/>
    </xf>
    <xf numFmtId="170" fontId="16" fillId="15" borderId="3" xfId="1" applyNumberFormat="1" applyFont="1" applyFill="1" applyBorder="1"/>
    <xf numFmtId="164" fontId="17" fillId="15" borderId="3" xfId="0" applyNumberFormat="1" applyFont="1" applyFill="1" applyBorder="1"/>
    <xf numFmtId="167" fontId="17" fillId="15" borderId="3" xfId="0" applyNumberFormat="1" applyFont="1" applyFill="1" applyBorder="1"/>
    <xf numFmtId="0" fontId="16" fillId="15" borderId="0" xfId="0" applyFont="1" applyFill="1"/>
    <xf numFmtId="171" fontId="17" fillId="15" borderId="3" xfId="0" applyNumberFormat="1" applyFont="1" applyFill="1" applyBorder="1"/>
    <xf numFmtId="43" fontId="17" fillId="15" borderId="3" xfId="1" applyFont="1" applyFill="1" applyBorder="1" applyAlignment="1">
      <alignment horizontal="right" vertical="center"/>
    </xf>
    <xf numFmtId="170" fontId="16" fillId="15" borderId="3" xfId="1" applyNumberFormat="1" applyFont="1" applyFill="1" applyBorder="1" applyAlignment="1">
      <alignment vertical="center"/>
    </xf>
    <xf numFmtId="164" fontId="17" fillId="15" borderId="3" xfId="0" applyNumberFormat="1" applyFont="1" applyFill="1" applyBorder="1" applyAlignment="1">
      <alignment vertical="center"/>
    </xf>
    <xf numFmtId="167" fontId="17" fillId="15" borderId="3" xfId="0" applyNumberFormat="1" applyFont="1" applyFill="1" applyBorder="1" applyAlignment="1">
      <alignment wrapText="1"/>
    </xf>
    <xf numFmtId="169" fontId="17" fillId="15" borderId="3" xfId="0" applyNumberFormat="1" applyFont="1" applyFill="1" applyBorder="1"/>
    <xf numFmtId="164" fontId="17" fillId="15" borderId="0" xfId="0" applyNumberFormat="1" applyFont="1" applyFill="1" applyBorder="1"/>
    <xf numFmtId="168" fontId="16" fillId="15" borderId="3" xfId="1" applyNumberFormat="1" applyFont="1" applyFill="1" applyBorder="1"/>
    <xf numFmtId="169" fontId="16" fillId="15" borderId="3" xfId="0" applyNumberFormat="1" applyFont="1" applyFill="1" applyBorder="1"/>
    <xf numFmtId="49" fontId="13" fillId="15" borderId="3" xfId="0" applyNumberFormat="1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center" vertical="center" wrapText="1"/>
    </xf>
    <xf numFmtId="4" fontId="13" fillId="15" borderId="3" xfId="1" applyNumberFormat="1" applyFont="1" applyFill="1" applyBorder="1" applyAlignment="1">
      <alignment horizontal="right" vertical="center"/>
    </xf>
    <xf numFmtId="166" fontId="17" fillId="15" borderId="3" xfId="1" applyNumberFormat="1" applyFont="1" applyFill="1" applyBorder="1"/>
    <xf numFmtId="16" fontId="17" fillId="15" borderId="3" xfId="0" applyNumberFormat="1" applyFont="1" applyFill="1" applyBorder="1" applyAlignment="1">
      <alignment horizontal="center" vertical="center"/>
    </xf>
    <xf numFmtId="166" fontId="16" fillId="15" borderId="3" xfId="1" applyNumberFormat="1" applyFont="1" applyFill="1" applyBorder="1"/>
    <xf numFmtId="170" fontId="17" fillId="15" borderId="3" xfId="1" applyNumberFormat="1" applyFont="1" applyFill="1" applyBorder="1"/>
    <xf numFmtId="167" fontId="17" fillId="15" borderId="3" xfId="0" applyNumberFormat="1" applyFont="1" applyFill="1" applyBorder="1" applyAlignment="1">
      <alignment vertical="center" wrapText="1"/>
    </xf>
    <xf numFmtId="167" fontId="17" fillId="15" borderId="3" xfId="0" applyNumberFormat="1" applyFont="1" applyFill="1" applyBorder="1" applyAlignment="1">
      <alignment horizontal="left" wrapText="1"/>
    </xf>
    <xf numFmtId="49" fontId="13" fillId="15" borderId="3" xfId="0" applyNumberFormat="1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left" vertical="center" wrapText="1"/>
    </xf>
    <xf numFmtId="172" fontId="17" fillId="15" borderId="3" xfId="1" applyNumberFormat="1" applyFont="1" applyFill="1" applyBorder="1"/>
    <xf numFmtId="0" fontId="17" fillId="15" borderId="3" xfId="0" applyFont="1" applyFill="1" applyBorder="1" applyAlignment="1">
      <alignment vertical="center" wrapText="1"/>
    </xf>
    <xf numFmtId="0" fontId="16" fillId="15" borderId="0" xfId="0" applyFont="1" applyFill="1" applyAlignment="1">
      <alignment horizontal="justify"/>
    </xf>
    <xf numFmtId="164" fontId="17" fillId="15" borderId="3" xfId="0" applyNumberFormat="1" applyFont="1" applyFill="1" applyBorder="1" applyAlignment="1">
      <alignment wrapText="1"/>
    </xf>
    <xf numFmtId="168" fontId="17" fillId="15" borderId="3" xfId="1" applyNumberFormat="1" applyFont="1" applyFill="1" applyBorder="1"/>
    <xf numFmtId="4" fontId="16" fillId="15" borderId="3" xfId="0" applyNumberFormat="1" applyFont="1" applyFill="1" applyBorder="1" applyAlignment="1">
      <alignment horizontal="right" vertical="center"/>
    </xf>
    <xf numFmtId="0" fontId="13" fillId="15" borderId="3" xfId="0" applyFont="1" applyFill="1" applyBorder="1" applyAlignment="1">
      <alignment horizontal="center" vertical="center"/>
    </xf>
    <xf numFmtId="49" fontId="17" fillId="15" borderId="3" xfId="0" applyNumberFormat="1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left" vertical="center" wrapText="1"/>
    </xf>
    <xf numFmtId="173" fontId="17" fillId="15" borderId="3" xfId="0" applyNumberFormat="1" applyFont="1" applyFill="1" applyBorder="1" applyAlignment="1">
      <alignment horizontal="center" vertical="center" wrapText="1"/>
    </xf>
    <xf numFmtId="174" fontId="17" fillId="15" borderId="3" xfId="1" applyNumberFormat="1" applyFont="1" applyFill="1" applyBorder="1" applyAlignment="1">
      <alignment horizontal="right" vertical="center"/>
    </xf>
    <xf numFmtId="175" fontId="16" fillId="15" borderId="3" xfId="1" applyNumberFormat="1" applyFont="1" applyFill="1" applyBorder="1"/>
    <xf numFmtId="175" fontId="17" fillId="15" borderId="3" xfId="0" applyNumberFormat="1" applyFont="1" applyFill="1" applyBorder="1"/>
    <xf numFmtId="173" fontId="13" fillId="15" borderId="3" xfId="0" applyNumberFormat="1" applyFont="1" applyFill="1" applyBorder="1" applyAlignment="1">
      <alignment horizontal="center" vertical="center" wrapText="1"/>
    </xf>
    <xf numFmtId="0" fontId="18" fillId="15" borderId="0" xfId="0" applyFont="1" applyFill="1"/>
    <xf numFmtId="164" fontId="16" fillId="15" borderId="3" xfId="0" applyNumberFormat="1" applyFont="1" applyFill="1" applyBorder="1"/>
    <xf numFmtId="174" fontId="16" fillId="15" borderId="3" xfId="0" applyNumberFormat="1" applyFont="1" applyFill="1" applyBorder="1" applyAlignment="1">
      <alignment horizontal="right" vertical="center"/>
    </xf>
    <xf numFmtId="3" fontId="16" fillId="15" borderId="3" xfId="0" applyNumberFormat="1" applyFont="1" applyFill="1" applyBorder="1" applyAlignment="1">
      <alignment horizontal="right" vertical="center"/>
    </xf>
    <xf numFmtId="40" fontId="18" fillId="15" borderId="0" xfId="0" applyNumberFormat="1" applyFont="1" applyFill="1"/>
    <xf numFmtId="40" fontId="18" fillId="0" borderId="0" xfId="0" applyNumberFormat="1" applyFont="1" applyFill="1"/>
    <xf numFmtId="3" fontId="16" fillId="0" borderId="3" xfId="0" applyNumberFormat="1" applyFont="1" applyFill="1" applyBorder="1" applyAlignment="1">
      <alignment horizontal="right" vertical="center"/>
    </xf>
    <xf numFmtId="175" fontId="16" fillId="0" borderId="3" xfId="1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164" fontId="20" fillId="0" borderId="0" xfId="0" applyNumberFormat="1" applyFont="1" applyFill="1"/>
    <xf numFmtId="43" fontId="21" fillId="0" borderId="0" xfId="1" applyFont="1" applyFill="1"/>
    <xf numFmtId="40" fontId="22" fillId="0" borderId="0" xfId="0" applyNumberFormat="1" applyFont="1" applyFill="1"/>
    <xf numFmtId="165" fontId="23" fillId="0" borderId="0" xfId="0" applyNumberFormat="1" applyFont="1" applyFill="1"/>
    <xf numFmtId="0" fontId="2" fillId="15" borderId="0" xfId="0" applyFont="1" applyFill="1" applyBorder="1"/>
    <xf numFmtId="0" fontId="19" fillId="15" borderId="0" xfId="0" applyFont="1" applyFill="1" applyBorder="1"/>
    <xf numFmtId="0" fontId="19" fillId="15" borderId="0" xfId="0" applyFont="1" applyFill="1" applyBorder="1" applyAlignment="1">
      <alignment horizontal="center"/>
    </xf>
    <xf numFmtId="164" fontId="20" fillId="15" borderId="0" xfId="0" applyNumberFormat="1" applyFont="1" applyFill="1" applyBorder="1" applyAlignment="1"/>
    <xf numFmtId="164" fontId="21" fillId="15" borderId="0" xfId="0" applyNumberFormat="1" applyFont="1" applyFill="1" applyBorder="1" applyAlignment="1"/>
    <xf numFmtId="164" fontId="23" fillId="15" borderId="0" xfId="0" applyNumberFormat="1" applyFont="1" applyFill="1" applyBorder="1" applyAlignment="1"/>
    <xf numFmtId="166" fontId="22" fillId="15" borderId="0" xfId="0" applyNumberFormat="1" applyFont="1" applyFill="1" applyBorder="1" applyAlignment="1"/>
    <xf numFmtId="165" fontId="22" fillId="15" borderId="0" xfId="0" applyNumberFormat="1" applyFont="1" applyFill="1" applyBorder="1"/>
    <xf numFmtId="165" fontId="3" fillId="15" borderId="0" xfId="0" applyNumberFormat="1" applyFont="1" applyFill="1" applyBorder="1"/>
    <xf numFmtId="0" fontId="3" fillId="15" borderId="0" xfId="0" applyFont="1" applyFill="1"/>
    <xf numFmtId="0" fontId="21" fillId="0" borderId="0" xfId="0" applyFont="1" applyFill="1"/>
    <xf numFmtId="164" fontId="25" fillId="0" borderId="0" xfId="3" applyNumberFormat="1" applyFont="1" applyFill="1" applyAlignment="1" applyProtection="1"/>
    <xf numFmtId="164" fontId="23" fillId="0" borderId="0" xfId="0" applyNumberFormat="1" applyFont="1" applyFill="1"/>
    <xf numFmtId="0" fontId="23" fillId="0" borderId="0" xfId="0" applyFont="1" applyFill="1"/>
  </cellXfs>
  <cellStyles count="130">
    <cellStyle name="_x0005__x001c_" xfId="4"/>
    <cellStyle name="_x0005__x001c_ 2" xfId="5"/>
    <cellStyle name="_x0005__x001c_ 3" xfId="6"/>
    <cellStyle name="20% - Акцент1 2" xfId="7"/>
    <cellStyle name="20% - Акцент1 3" xfId="8"/>
    <cellStyle name="20% - Акцент1 4" xfId="9"/>
    <cellStyle name="20% - Акцент1 5" xfId="10"/>
    <cellStyle name="20% - Акцент2 2" xfId="11"/>
    <cellStyle name="20% - Акцент2 3" xfId="12"/>
    <cellStyle name="20% - Акцент2 4" xfId="13"/>
    <cellStyle name="20% - Акцент2 5" xfId="14"/>
    <cellStyle name="20% - Акцент3 2" xfId="15"/>
    <cellStyle name="20% - Акцент3 3" xfId="16"/>
    <cellStyle name="20% - Акцент3 4" xfId="17"/>
    <cellStyle name="20% - Акцент3 5" xfId="18"/>
    <cellStyle name="20% - Акцент4 2" xfId="19"/>
    <cellStyle name="20% - Акцент4 3" xfId="20"/>
    <cellStyle name="20% - Акцент4 4" xfId="21"/>
    <cellStyle name="20% - Акцент4 5" xfId="22"/>
    <cellStyle name="20% - Акцент5 2" xfId="23"/>
    <cellStyle name="20% - Акцент5 3" xfId="24"/>
    <cellStyle name="20% - Акцент5 4" xfId="25"/>
    <cellStyle name="20% - Акцент5 5" xfId="26"/>
    <cellStyle name="20% - Акцент6 2" xfId="27"/>
    <cellStyle name="20% - Акцент6 3" xfId="28"/>
    <cellStyle name="20% - Акцент6 4" xfId="29"/>
    <cellStyle name="20% - Акцент6 5" xfId="30"/>
    <cellStyle name="40% - Акцент1 2" xfId="31"/>
    <cellStyle name="40% - Акцент1 3" xfId="32"/>
    <cellStyle name="40% - Акцент1 4" xfId="33"/>
    <cellStyle name="40% - Акцент1 5" xfId="34"/>
    <cellStyle name="40% - Акцент2 2" xfId="35"/>
    <cellStyle name="40% - Акцент2 3" xfId="36"/>
    <cellStyle name="40% - Акцент2 4" xfId="37"/>
    <cellStyle name="40% - Акцент2 5" xfId="38"/>
    <cellStyle name="40% - Акцент3 2" xfId="39"/>
    <cellStyle name="40% - Акцент3 3" xfId="40"/>
    <cellStyle name="40% - Акцент3 4" xfId="41"/>
    <cellStyle name="40% - Акцент3 5" xfId="42"/>
    <cellStyle name="40% - Акцент4 2" xfId="43"/>
    <cellStyle name="40% - Акцент4 3" xfId="44"/>
    <cellStyle name="40% - Акцент4 4" xfId="45"/>
    <cellStyle name="40% - Акцент4 5" xfId="46"/>
    <cellStyle name="40% - Акцент5 2" xfId="47"/>
    <cellStyle name="40% - Акцент5 3" xfId="48"/>
    <cellStyle name="40% - Акцент5 4" xfId="49"/>
    <cellStyle name="40% - Акцент5 5" xfId="50"/>
    <cellStyle name="40% - Акцент6 2" xfId="51"/>
    <cellStyle name="40% - Акцент6 3" xfId="52"/>
    <cellStyle name="40% - Акцент6 4" xfId="53"/>
    <cellStyle name="40% - Акцент6 5" xfId="54"/>
    <cellStyle name="60% - Акцент1 2" xfId="55"/>
    <cellStyle name="60% - Акцент2 2" xfId="56"/>
    <cellStyle name="60% - Акцент3 2" xfId="57"/>
    <cellStyle name="60% - Акцент4 2" xfId="58"/>
    <cellStyle name="60% - Акцент5 2" xfId="59"/>
    <cellStyle name="60% - Акцент6 2" xfId="60"/>
    <cellStyle name="Excel Built-in Comma" xfId="61"/>
    <cellStyle name="Excel Built-in Percent" xfId="62"/>
    <cellStyle name="Акцент1 2" xfId="63"/>
    <cellStyle name="Акцент2 2" xfId="64"/>
    <cellStyle name="Акцент3 2" xfId="65"/>
    <cellStyle name="Акцент4 2" xfId="66"/>
    <cellStyle name="Акцент5 2" xfId="67"/>
    <cellStyle name="Акцент6 2" xfId="68"/>
    <cellStyle name="Ввод  2" xfId="69"/>
    <cellStyle name="Вывод 2" xfId="70"/>
    <cellStyle name="Вычисление 2" xfId="71"/>
    <cellStyle name="Гиперссылка" xfId="3" builtinId="8"/>
    <cellStyle name="Гиперссылка 2" xfId="72"/>
    <cellStyle name="Гиперссылка 2 2" xfId="73"/>
    <cellStyle name="Гиперссылка 3" xfId="74"/>
    <cellStyle name="Денежный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" xfId="0" builtinId="0"/>
    <cellStyle name="Обычный 19" xfId="84"/>
    <cellStyle name="Обычный 2" xfId="85"/>
    <cellStyle name="Обычный 2 2" xfId="86"/>
    <cellStyle name="Обычный 2 2 2" xfId="87"/>
    <cellStyle name="Обычный 2 3" xfId="88"/>
    <cellStyle name="Обычный 2 3 2" xfId="89"/>
    <cellStyle name="Обычный 2 4" xfId="90"/>
    <cellStyle name="Обычный 2 5" xfId="91"/>
    <cellStyle name="Обычный 3" xfId="92"/>
    <cellStyle name="Обычный 3 2" xfId="93"/>
    <cellStyle name="Обычный 3 2 2" xfId="94"/>
    <cellStyle name="Обычный 3 3" xfId="95"/>
    <cellStyle name="Обычный 4" xfId="96"/>
    <cellStyle name="Обычный 4 2" xfId="97"/>
    <cellStyle name="Обычный 5" xfId="98"/>
    <cellStyle name="Обычный 5 2" xfId="99"/>
    <cellStyle name="Обычный 6" xfId="100"/>
    <cellStyle name="Обычный 6 2" xfId="101"/>
    <cellStyle name="Обычный 7" xfId="102"/>
    <cellStyle name="Обычный 7 3" xfId="103"/>
    <cellStyle name="Обычный 8" xfId="104"/>
    <cellStyle name="Обычный 9" xfId="105"/>
    <cellStyle name="Обычный1" xfId="106"/>
    <cellStyle name="Плохой 2" xfId="107"/>
    <cellStyle name="Пояснение 2" xfId="108"/>
    <cellStyle name="Примечание 2" xfId="109"/>
    <cellStyle name="Примечание 3" xfId="110"/>
    <cellStyle name="Примечание 4" xfId="111"/>
    <cellStyle name="Примечание 5" xfId="112"/>
    <cellStyle name="Процентный 2" xfId="113"/>
    <cellStyle name="Процентный 3" xfId="114"/>
    <cellStyle name="Связанная ячейка 2" xfId="115"/>
    <cellStyle name="Стиль 1" xfId="116"/>
    <cellStyle name="Текст предупреждения 2" xfId="117"/>
    <cellStyle name="Тысячи [0]_laroux" xfId="118"/>
    <cellStyle name="Тысячи_laroux" xfId="119"/>
    <cellStyle name="Финансовый" xfId="1" builtinId="3"/>
    <cellStyle name="Финансовый 2" xfId="2"/>
    <cellStyle name="Финансовый 2 2" xfId="120"/>
    <cellStyle name="Финансовый 2 3" xfId="121"/>
    <cellStyle name="Финансовый 2 4" xfId="122"/>
    <cellStyle name="Финансовый 3" xfId="123"/>
    <cellStyle name="Финансовый 4" xfId="124"/>
    <cellStyle name="Финансовый 4 3" xfId="125"/>
    <cellStyle name="Финансовый 5" xfId="126"/>
    <cellStyle name="Финансовый 6" xfId="127"/>
    <cellStyle name="Финансовый 7" xfId="128"/>
    <cellStyle name="Хороший 2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57;&#1055;&#1054;&#1051;&#1053;&#1045;&#1053;&#1048;&#1045;%20&#1058;&#1040;&#1056;&#1048;&#1060;&#1053;&#1054;&#1049;%20&#1057;&#1052;&#1045;&#1058;&#1067;%20&#1079;&#1072;%202016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ile\&#1093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Documents%20and%20Settings\&#1058;&#1072;&#1083;&#1072;&#1087;\Local%20Settings\Temporary%20Internet%20Files\OLK4F8\Documents%20and%20Settings\K-Samarova\&#1052;&#1086;&#1080;%20&#1076;&#1086;&#1082;&#1091;&#1084;&#1077;&#1085;&#1090;&#1099;\&#1055;&#1088;&#1080;&#1082;&#1072;&#1079;_182\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%20&#1087;&#1077;&#1095;&#1080;%20&#1073;&#1077;&#1079;%20&#1091;&#1095;&#1072;&#1089;&#1090;&#1080;&#1103;%20&#1050;&#1072;&#1079;&#1092;&#1086;&#1089;&#1092;&#1072;&#1090;\roza\&#1061;&#1080;&#1084;&#1087;&#1088;&#1086;&#1084;%202030\&#1089;&#1090;&#1088;&#1091;&#1082;&#1090;&#1091;&#1088;&#1072;%20&#1096;&#1090;&#1072;&#1090;&#1099;%20&#1048;&#1058;&#1044;\&#1090;&#1072;&#1088;&#1080;&#1092;&#1085;&#1099;&#1077;%20&#1089;&#1090;&#1072;&#1074;&#1082;&#1080;%20&#1061;&#1055;2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KPC\&#1060;&#1080;&#1085;&#1086;&#1090;&#1095;&#1077;&#1090;&#1085;&#1086;&#1089;&#1090;&#1100;\&#1055;&#1088;&#1086;&#1075;&#1085;&#1086;&#1079;%20&#1060;&#1054;\2011\Finance\&#1055;&#1088;&#1086;&#1075;&#1085;&#1086;&#1079;%20&#1092;&#1080;&#1085;&#1087;&#1083;&#1072;&#1085;&#1086;&#1074;\&#1055;&#1056;&#1054;&#1043;&#1053;&#1054;&#1047;%20&#1053;&#1040;%202009\public_kpc\Planning\2%20&#1087;&#1086;&#1083;&#1091;&#1075;%202001%20&#1087;&#1086;%20&#1087;&#1088;&#1077;&#1076;&#1087;\&#1058;&#1072;&#1088;&#1080;&#1092;&#1085;&#1072;&#1103;%20&#1089;&#1084;&#1077;&#1090;&#1072;%202%20&#1087;&#1075;%20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in\general\Documents%20and%20Settings\Gulzhan.MERCURY\Local%20Settings\Temporary%20Internet%20Files\OLK6A\Documents%20and%20Settings\S-Terekhov\Local%20Settings\Temporary%20Internet%20Files\OLK21\&#1092;&#1077;&#1074;%202002\&#1044;&#1041;&#1057;&#1055;_02_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а"/>
      <sheetName val="1.химреактивы по нормам"/>
      <sheetName val="приложение 1"/>
      <sheetName val="1.химреактивы по нормам  "/>
      <sheetName val="1. химреактивы по счетам "/>
      <sheetName val="2. автошины"/>
      <sheetName val="2. автошины по нормам"/>
      <sheetName val="2. автошины по счетам"/>
      <sheetName val="3. аккумуляторы"/>
      <sheetName val="3. аккумуляторы по нормам"/>
      <sheetName val="3. аккумуляторы по счетам"/>
      <sheetName val="4. запчасти"/>
      <sheetName val="5. экспл.мат "/>
      <sheetName val="5. экспл.мат по норме "/>
      <sheetName val="6 аварийный запас"/>
      <sheetName val="6.аварийный запас"/>
      <sheetName val="6.аварийный запас (2)"/>
      <sheetName val="5. эксп.мат по счетам"/>
      <sheetName val="6 аварийный запас (1)"/>
      <sheetName val="6.аварийный запас по счетам"/>
      <sheetName val="вода"/>
      <sheetName val="7. вода (1)"/>
      <sheetName val="7.вода табл (2)"/>
      <sheetName val="8. ГСМ "/>
      <sheetName val="8. ГСМ по счетам "/>
      <sheetName val="Лист6"/>
      <sheetName val="7. вода"/>
      <sheetName val="7.вода табл"/>
      <sheetName val="7. вода (2)"/>
      <sheetName val="ремонт"/>
      <sheetName val="8. ГСМ"/>
      <sheetName val="9.эл по норме "/>
      <sheetName val="9. элэн по счетам  "/>
      <sheetName val="9.эл по норме"/>
      <sheetName val="9. элэн по счетам"/>
      <sheetName val="электроэнергия "/>
      <sheetName val="10техосмотр"/>
      <sheetName val="потери по счетам"/>
      <sheetName val="потери"/>
      <sheetName val="17. норм.потери"/>
      <sheetName val="11. услуги гидромета"/>
      <sheetName val="12.подготовка кадров"/>
      <sheetName val="13. пожарн.сигнал"/>
      <sheetName val="14. Поверка СИ"/>
      <sheetName val="15 тех.исп."/>
      <sheetName val="16. услуги охраны"/>
      <sheetName val="18 ТБ (2)"/>
      <sheetName val="2. ТБ норм."/>
      <sheetName val="2. ТБ "/>
      <sheetName val="20.аудиторские услуги"/>
      <sheetName val="проездные по счетам"/>
      <sheetName val="21. молоко"/>
      <sheetName val="21. молоко  "/>
      <sheetName val="22.канцтовары"/>
      <sheetName val="23.копировальн"/>
      <sheetName val="24. подписка"/>
      <sheetName val="25. аренда "/>
      <sheetName val="автоуслуги"/>
      <sheetName val="26.зарплата "/>
      <sheetName val="27. налоги"/>
      <sheetName val="28. канализация"/>
      <sheetName val="28. канализация (2)"/>
      <sheetName val="29. холодная вода"/>
      <sheetName val="29. холодная вода (2)"/>
      <sheetName val="30. вывоз мусора"/>
      <sheetName val="31. теплоэнергия 2"/>
      <sheetName val="31. теплоэнергия"/>
      <sheetName val="31. теплоэнергия 2 (3)"/>
      <sheetName val="31. связь 2"/>
      <sheetName val="31. связь 3"/>
      <sheetName val="31. связь (1)"/>
      <sheetName val="31. связь (2)"/>
      <sheetName val="31. связь (3)"/>
      <sheetName val="32. информ"/>
      <sheetName val="33. командировочные "/>
      <sheetName val="34. юр услуги"/>
      <sheetName val="26. дезинфекция"/>
      <sheetName val="35. банк услуги  (2)"/>
      <sheetName val="35. банк услуги "/>
      <sheetName val="37. амортизация"/>
      <sheetName val="36.страхование влад.тс"/>
      <sheetName val="36.страхование работ."/>
      <sheetName val="37амортизац свод"/>
      <sheetName val="40.ремонт тепл.сетей "/>
      <sheetName val="39. система учета тепла "/>
      <sheetName val="Лист3"/>
      <sheetName val="Лист4"/>
      <sheetName val="41. справки выполненных работ"/>
      <sheetName val="41. програм.обесп."/>
      <sheetName val="цел.исп.амортизации"/>
      <sheetName val="цел.исп.аморт.расшиф."/>
      <sheetName val="баланс по тепловой энергии"/>
      <sheetName val="объем оказ.услу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Анализ КЗ Кж"/>
      <sheetName val="Assumptions"/>
    </sheetNames>
    <sheetDataSet>
      <sheetData sheetId="0">
        <row r="1">
          <cell r="H1">
            <v>4181</v>
          </cell>
        </row>
      </sheetData>
      <sheetData sheetId="1">
        <row r="1">
          <cell r="H1">
            <v>4181</v>
          </cell>
        </row>
      </sheetData>
      <sheetData sheetId="2">
        <row r="1">
          <cell r="H1">
            <v>4181</v>
          </cell>
        </row>
      </sheetData>
      <sheetData sheetId="3">
        <row r="1">
          <cell r="H1">
            <v>4181</v>
          </cell>
        </row>
      </sheetData>
      <sheetData sheetId="4">
        <row r="1">
          <cell r="H1">
            <v>4181</v>
          </cell>
        </row>
      </sheetData>
      <sheetData sheetId="5">
        <row r="1">
          <cell r="H1">
            <v>4181</v>
          </cell>
        </row>
      </sheetData>
      <sheetData sheetId="6">
        <row r="1">
          <cell r="H1">
            <v>4181</v>
          </cell>
        </row>
      </sheetData>
      <sheetData sheetId="7">
        <row r="1">
          <cell r="H1">
            <v>4181</v>
          </cell>
        </row>
      </sheetData>
      <sheetData sheetId="8">
        <row r="1">
          <cell r="H1">
            <v>4181</v>
          </cell>
        </row>
      </sheetData>
      <sheetData sheetId="9" refreshError="1">
        <row r="1">
          <cell r="H1">
            <v>4181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</row>
        <row r="19"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</row>
        <row r="21"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</row>
        <row r="22"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предл 1 (3)"/>
      <sheetName val="тариф 2002"/>
      <sheetName val="Лист1"/>
      <sheetName val="тариф 2002-1"/>
      <sheetName val="тариф 2000"/>
      <sheetName val="тариф Химпром 2001"/>
      <sheetName val="тариф Химпром"/>
      <sheetName val="тарифный кт"/>
      <sheetName val="тариф базовый"/>
      <sheetName val="TARIF2"/>
      <sheetName val="тариф предл 1"/>
      <sheetName val="TAR_KT"/>
      <sheetName val="Assumptions"/>
    </sheetNames>
    <sheetDataSet>
      <sheetData sheetId="0">
        <row r="1">
          <cell r="A1" t="str">
            <v>NPG</v>
          </cell>
        </row>
      </sheetData>
      <sheetData sheetId="1">
        <row r="1">
          <cell r="A1" t="str">
            <v>NPG</v>
          </cell>
        </row>
      </sheetData>
      <sheetData sheetId="2">
        <row r="1">
          <cell r="A1" t="str">
            <v>NPG</v>
          </cell>
        </row>
      </sheetData>
      <sheetData sheetId="3">
        <row r="1">
          <cell r="A1" t="str">
            <v>NPG</v>
          </cell>
        </row>
      </sheetData>
      <sheetData sheetId="4">
        <row r="1">
          <cell r="A1" t="str">
            <v>NPG</v>
          </cell>
        </row>
      </sheetData>
      <sheetData sheetId="5">
        <row r="1">
          <cell r="A1" t="str">
            <v>NPG</v>
          </cell>
        </row>
      </sheetData>
      <sheetData sheetId="6">
        <row r="1">
          <cell r="A1" t="str">
            <v>NPG</v>
          </cell>
        </row>
      </sheetData>
      <sheetData sheetId="7">
        <row r="1">
          <cell r="A1" t="str">
            <v>NPG</v>
          </cell>
        </row>
      </sheetData>
      <sheetData sheetId="8">
        <row r="1">
          <cell r="A1" t="str">
            <v>NPG</v>
          </cell>
        </row>
      </sheetData>
      <sheetData sheetId="9" refreshError="1">
        <row r="1">
          <cell r="A1" t="str">
            <v>NPG</v>
          </cell>
          <cell r="B1" t="str">
            <v>CHUT</v>
          </cell>
          <cell r="C1" t="str">
            <v>NAIM</v>
          </cell>
          <cell r="D1" t="str">
            <v>RAZDEL</v>
          </cell>
          <cell r="E1" t="str">
            <v>K_OTR</v>
          </cell>
          <cell r="F1" t="str">
            <v>K_NOTR</v>
          </cell>
          <cell r="G1" t="str">
            <v>K_UP</v>
          </cell>
          <cell r="H1">
            <v>4181</v>
          </cell>
          <cell r="I1" t="str">
            <v>KUV</v>
          </cell>
          <cell r="J1" t="str">
            <v>NVR</v>
          </cell>
          <cell r="K1" t="str">
            <v>PRD</v>
          </cell>
          <cell r="L1" t="str">
            <v>R1</v>
          </cell>
          <cell r="M1" t="str">
            <v>R2</v>
          </cell>
          <cell r="N1" t="str">
            <v>R3</v>
          </cell>
          <cell r="O1" t="str">
            <v>R4</v>
          </cell>
          <cell r="P1" t="str">
            <v>R5</v>
          </cell>
          <cell r="Q1" t="str">
            <v>R6</v>
          </cell>
          <cell r="R1" t="str">
            <v>R7</v>
          </cell>
          <cell r="S1" t="str">
            <v>R8</v>
          </cell>
          <cell r="T1" t="str">
            <v>R9</v>
          </cell>
          <cell r="U1" t="str">
            <v>R10</v>
          </cell>
          <cell r="V1" t="str">
            <v>R11</v>
          </cell>
          <cell r="W1" t="str">
            <v>R12</v>
          </cell>
          <cell r="X1" t="str">
            <v>R13</v>
          </cell>
          <cell r="Y1" t="str">
            <v>R14</v>
          </cell>
          <cell r="Z1" t="str">
            <v>R15</v>
          </cell>
          <cell r="AA1" t="str">
            <v>R16</v>
          </cell>
          <cell r="AB1" t="str">
            <v>R17</v>
          </cell>
          <cell r="AC1" t="str">
            <v>R18</v>
          </cell>
          <cell r="AD1" t="str">
            <v>R19</v>
          </cell>
          <cell r="AE1" t="str">
            <v>R20</v>
          </cell>
          <cell r="AF1" t="str">
            <v>R21</v>
          </cell>
          <cell r="AG1" t="str">
            <v>OKL1</v>
          </cell>
          <cell r="AH1" t="str">
            <v>OKL2</v>
          </cell>
          <cell r="AI1" t="str">
            <v>OKL3</v>
          </cell>
          <cell r="AJ1" t="str">
            <v>OKL4</v>
          </cell>
          <cell r="AK1" t="str">
            <v>OKL5</v>
          </cell>
          <cell r="AL1" t="str">
            <v>OKL6</v>
          </cell>
          <cell r="AM1" t="str">
            <v>OKL7</v>
          </cell>
          <cell r="AN1" t="str">
            <v>OKL8</v>
          </cell>
          <cell r="AO1" t="str">
            <v>OKL9</v>
          </cell>
          <cell r="AP1" t="str">
            <v>OKL10</v>
          </cell>
          <cell r="AQ1" t="str">
            <v>OKL11</v>
          </cell>
          <cell r="AR1" t="str">
            <v>OKL12</v>
          </cell>
          <cell r="AS1" t="str">
            <v>OKL13</v>
          </cell>
          <cell r="AT1" t="str">
            <v>OKL14</v>
          </cell>
          <cell r="AU1" t="str">
            <v>OKL15</v>
          </cell>
          <cell r="AV1" t="str">
            <v>OKL16</v>
          </cell>
          <cell r="AW1" t="str">
            <v>OKL17</v>
          </cell>
          <cell r="AX1" t="str">
            <v>OKL18</v>
          </cell>
          <cell r="AY1" t="str">
            <v>OKL19</v>
          </cell>
          <cell r="AZ1" t="str">
            <v>OKL20</v>
          </cell>
          <cell r="BA1" t="str">
            <v>OKL21</v>
          </cell>
          <cell r="BB1" t="str">
            <v>NOKL1</v>
          </cell>
          <cell r="BC1" t="str">
            <v>NOKL2</v>
          </cell>
          <cell r="BD1" t="str">
            <v>NOKL3</v>
          </cell>
          <cell r="BE1" t="str">
            <v>NOKL4</v>
          </cell>
          <cell r="BF1" t="str">
            <v>NOKL5</v>
          </cell>
          <cell r="BG1" t="str">
            <v>NOKL6</v>
          </cell>
          <cell r="BH1" t="str">
            <v>NOKL7</v>
          </cell>
          <cell r="BI1" t="str">
            <v>NOKL8</v>
          </cell>
          <cell r="BJ1" t="str">
            <v>NOKL9</v>
          </cell>
          <cell r="BK1" t="str">
            <v>NOKL10</v>
          </cell>
          <cell r="BL1" t="str">
            <v>NOKL11</v>
          </cell>
          <cell r="BM1" t="str">
            <v>NOKL12</v>
          </cell>
          <cell r="BN1" t="str">
            <v>NOKL13</v>
          </cell>
          <cell r="BO1" t="str">
            <v>NOKL14</v>
          </cell>
          <cell r="BP1" t="str">
            <v>NOKL15</v>
          </cell>
          <cell r="BQ1" t="str">
            <v>NOKL16</v>
          </cell>
          <cell r="BR1" t="str">
            <v>NOKL17</v>
          </cell>
          <cell r="BS1" t="str">
            <v>NOKL18</v>
          </cell>
          <cell r="BT1" t="str">
            <v>NOKL19</v>
          </cell>
          <cell r="BU1" t="str">
            <v>NOKL20</v>
          </cell>
          <cell r="BV1" t="str">
            <v>NOKL21</v>
          </cell>
          <cell r="BW1" t="str">
            <v>KK1</v>
          </cell>
          <cell r="BX1" t="str">
            <v>KK2</v>
          </cell>
          <cell r="BY1" t="str">
            <v>KK3</v>
          </cell>
          <cell r="BZ1" t="str">
            <v>KK4</v>
          </cell>
          <cell r="CA1" t="str">
            <v>KK5</v>
          </cell>
          <cell r="CB1" t="str">
            <v>KK6</v>
          </cell>
          <cell r="CC1" t="str">
            <v>KK7</v>
          </cell>
          <cell r="CD1" t="str">
            <v>KK8</v>
          </cell>
          <cell r="CE1" t="str">
            <v>KK9</v>
          </cell>
          <cell r="CF1" t="str">
            <v>KK10</v>
          </cell>
          <cell r="CG1" t="str">
            <v>KK11</v>
          </cell>
          <cell r="CH1" t="str">
            <v>KK12</v>
          </cell>
          <cell r="CI1" t="str">
            <v>KK13</v>
          </cell>
          <cell r="CJ1" t="str">
            <v>KK14</v>
          </cell>
          <cell r="CK1" t="str">
            <v>KK15</v>
          </cell>
          <cell r="CL1" t="str">
            <v>KK16</v>
          </cell>
          <cell r="CM1" t="str">
            <v>KK17</v>
          </cell>
          <cell r="CN1" t="str">
            <v>KK18</v>
          </cell>
          <cell r="CO1" t="str">
            <v>KK19</v>
          </cell>
          <cell r="CP1" t="str">
            <v>KK20</v>
          </cell>
          <cell r="CQ1" t="str">
            <v>KK21</v>
          </cell>
        </row>
        <row r="2">
          <cell r="A2" t="str">
            <v>NPG</v>
          </cell>
          <cell r="B2" t="str">
            <v>CHUT</v>
          </cell>
          <cell r="C2" t="str">
            <v>NAIM</v>
          </cell>
          <cell r="D2" t="str">
            <v>RAZDEL</v>
          </cell>
          <cell r="E2" t="str">
            <v>K_OTR</v>
          </cell>
          <cell r="F2" t="str">
            <v>K_NOTR</v>
          </cell>
          <cell r="G2" t="str">
            <v>K_UP</v>
          </cell>
          <cell r="H2" t="str">
            <v>K_VR</v>
          </cell>
          <cell r="I2" t="str">
            <v>KUV</v>
          </cell>
          <cell r="J2" t="str">
            <v>NVR</v>
          </cell>
          <cell r="K2" t="str">
            <v>PRD</v>
          </cell>
          <cell r="L2" t="str">
            <v>R1</v>
          </cell>
          <cell r="M2" t="str">
            <v>R2</v>
          </cell>
          <cell r="N2" t="str">
            <v>R3</v>
          </cell>
          <cell r="O2" t="str">
            <v>R4</v>
          </cell>
          <cell r="P2" t="str">
            <v>R5</v>
          </cell>
          <cell r="Q2" t="str">
            <v>R6</v>
          </cell>
          <cell r="R2" t="str">
            <v>R7</v>
          </cell>
          <cell r="S2" t="str">
            <v>R8</v>
          </cell>
          <cell r="T2" t="str">
            <v>R9</v>
          </cell>
          <cell r="U2" t="str">
            <v>R10</v>
          </cell>
          <cell r="V2" t="str">
            <v>R11</v>
          </cell>
          <cell r="W2" t="str">
            <v>R12</v>
          </cell>
          <cell r="X2" t="str">
            <v>R13</v>
          </cell>
          <cell r="Y2" t="str">
            <v>R14</v>
          </cell>
          <cell r="Z2" t="str">
            <v>R15</v>
          </cell>
          <cell r="AA2" t="str">
            <v>R16</v>
          </cell>
          <cell r="AB2" t="str">
            <v>R17</v>
          </cell>
          <cell r="AC2" t="str">
            <v>R18</v>
          </cell>
          <cell r="AD2" t="str">
            <v>R19</v>
          </cell>
          <cell r="AE2" t="str">
            <v>R20</v>
          </cell>
          <cell r="AF2" t="str">
            <v>R21</v>
          </cell>
          <cell r="AG2" t="str">
            <v>OKL1</v>
          </cell>
          <cell r="AH2" t="str">
            <v>OKL2</v>
          </cell>
          <cell r="AI2" t="str">
            <v>OKL3</v>
          </cell>
          <cell r="AJ2" t="str">
            <v>OKL4</v>
          </cell>
          <cell r="AK2" t="str">
            <v>OKL5</v>
          </cell>
          <cell r="AL2" t="str">
            <v>OKL6</v>
          </cell>
          <cell r="AM2" t="str">
            <v>OKL7</v>
          </cell>
          <cell r="AN2" t="str">
            <v>OKL8</v>
          </cell>
          <cell r="AO2" t="str">
            <v>OKL9</v>
          </cell>
          <cell r="AP2" t="str">
            <v>OKL10</v>
          </cell>
          <cell r="AQ2" t="str">
            <v>OKL11</v>
          </cell>
          <cell r="AR2" t="str">
            <v>OKL12</v>
          </cell>
          <cell r="AS2" t="str">
            <v>OKL13</v>
          </cell>
          <cell r="AT2" t="str">
            <v>OKL14</v>
          </cell>
          <cell r="AU2" t="str">
            <v>OKL15</v>
          </cell>
          <cell r="AV2" t="str">
            <v>OKL16</v>
          </cell>
          <cell r="AW2" t="str">
            <v>OKL17</v>
          </cell>
          <cell r="AX2" t="str">
            <v>OKL18</v>
          </cell>
          <cell r="AY2" t="str">
            <v>OKL19</v>
          </cell>
          <cell r="AZ2" t="str">
            <v>OKL20</v>
          </cell>
          <cell r="BA2" t="str">
            <v>OKL21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1.6</v>
          </cell>
          <cell r="BX2">
            <v>1.712</v>
          </cell>
          <cell r="BY2">
            <v>1.968</v>
          </cell>
          <cell r="BZ2">
            <v>2.1920000000000002</v>
          </cell>
          <cell r="CA2">
            <v>2.4319999999999999</v>
          </cell>
          <cell r="CB2">
            <v>2.6720000000000002</v>
          </cell>
          <cell r="CC2">
            <v>2.944</v>
          </cell>
          <cell r="CD2">
            <v>3.2480000000000002</v>
          </cell>
          <cell r="CE2">
            <v>3.488</v>
          </cell>
          <cell r="CF2">
            <v>3.7440000000000002</v>
          </cell>
          <cell r="CG2">
            <v>4.016</v>
          </cell>
          <cell r="CH2">
            <v>4.32</v>
          </cell>
          <cell r="CI2">
            <v>4.6559999999999997</v>
          </cell>
          <cell r="CJ2">
            <v>4.992</v>
          </cell>
          <cell r="CK2">
            <v>5.36</v>
          </cell>
          <cell r="CL2">
            <v>5.7759999999999998</v>
          </cell>
          <cell r="CM2">
            <v>6.1920000000000002</v>
          </cell>
          <cell r="CN2">
            <v>6.6719999999999997</v>
          </cell>
          <cell r="CO2">
            <v>7.1680000000000001</v>
          </cell>
          <cell r="CP2">
            <v>7.8559999999999999</v>
          </cell>
          <cell r="CQ2">
            <v>8.6240000000000006</v>
          </cell>
        </row>
        <row r="3">
          <cell r="B3">
            <v>30</v>
          </cell>
          <cell r="C3" t="str">
            <v>Hормальные</v>
          </cell>
          <cell r="D3">
            <v>1</v>
          </cell>
          <cell r="E3">
            <v>1.5</v>
          </cell>
          <cell r="G3">
            <v>1</v>
          </cell>
          <cell r="H3">
            <v>1</v>
          </cell>
          <cell r="I3">
            <v>1</v>
          </cell>
          <cell r="J3">
            <v>168</v>
          </cell>
          <cell r="K3">
            <v>7</v>
          </cell>
          <cell r="L3">
            <v>37.33</v>
          </cell>
          <cell r="M3">
            <v>39.94</v>
          </cell>
          <cell r="N3">
            <v>45.92</v>
          </cell>
          <cell r="O3">
            <v>51.14</v>
          </cell>
          <cell r="P3">
            <v>56.74</v>
          </cell>
          <cell r="Q3">
            <v>62.34</v>
          </cell>
          <cell r="R3">
            <v>68.69</v>
          </cell>
          <cell r="S3">
            <v>75.78</v>
          </cell>
          <cell r="T3">
            <v>81.38</v>
          </cell>
          <cell r="U3">
            <v>87.35</v>
          </cell>
          <cell r="V3">
            <v>93.7</v>
          </cell>
          <cell r="W3">
            <v>100.79</v>
          </cell>
          <cell r="X3">
            <v>108.63</v>
          </cell>
          <cell r="Y3">
            <v>116.47</v>
          </cell>
          <cell r="Z3">
            <v>125.06</v>
          </cell>
          <cell r="AA3">
            <v>134.76</v>
          </cell>
          <cell r="AB3">
            <v>144.47</v>
          </cell>
          <cell r="AC3">
            <v>155.66999999999999</v>
          </cell>
          <cell r="AD3">
            <v>167.24</v>
          </cell>
          <cell r="AE3">
            <v>183.29</v>
          </cell>
          <cell r="AF3">
            <v>201.21</v>
          </cell>
          <cell r="AG3">
            <v>6271.5</v>
          </cell>
          <cell r="AH3">
            <v>6710.5050000000001</v>
          </cell>
          <cell r="AI3">
            <v>7713.9449999999997</v>
          </cell>
          <cell r="AJ3">
            <v>8591.9549999999999</v>
          </cell>
          <cell r="AK3">
            <v>9532.68</v>
          </cell>
          <cell r="AL3">
            <v>10473.404999999999</v>
          </cell>
          <cell r="AM3">
            <v>11539.560000000001</v>
          </cell>
          <cell r="AN3">
            <v>12731.144999999999</v>
          </cell>
          <cell r="AO3">
            <v>13671.87</v>
          </cell>
          <cell r="AP3">
            <v>14675.31</v>
          </cell>
          <cell r="AQ3">
            <v>15741.464999999998</v>
          </cell>
          <cell r="AR3">
            <v>16933.050000000003</v>
          </cell>
          <cell r="AS3">
            <v>18250.065000000002</v>
          </cell>
          <cell r="AT3">
            <v>19567.080000000002</v>
          </cell>
          <cell r="AU3">
            <v>21009.525000000001</v>
          </cell>
          <cell r="AV3">
            <v>22640.114999999998</v>
          </cell>
          <cell r="AW3">
            <v>24270.705000000002</v>
          </cell>
          <cell r="AX3">
            <v>26152.154999999999</v>
          </cell>
          <cell r="AY3">
            <v>28096.320000000003</v>
          </cell>
          <cell r="AZ3">
            <v>30793.065000000002</v>
          </cell>
          <cell r="BA3">
            <v>33803.384999999995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1.6</v>
          </cell>
          <cell r="BX3">
            <v>1.712</v>
          </cell>
          <cell r="BY3">
            <v>1.968</v>
          </cell>
          <cell r="BZ3">
            <v>2.1920000000000002</v>
          </cell>
          <cell r="CA3">
            <v>2.4319999999999999</v>
          </cell>
          <cell r="CB3">
            <v>2.6720000000000002</v>
          </cell>
          <cell r="CC3">
            <v>2.944</v>
          </cell>
          <cell r="CD3">
            <v>3.2480000000000002</v>
          </cell>
          <cell r="CE3">
            <v>3.488</v>
          </cell>
          <cell r="CF3">
            <v>3.7440000000000002</v>
          </cell>
          <cell r="CG3">
            <v>4.016</v>
          </cell>
          <cell r="CH3">
            <v>4.32</v>
          </cell>
          <cell r="CI3">
            <v>4.6559999999999997</v>
          </cell>
          <cell r="CJ3">
            <v>4.992</v>
          </cell>
          <cell r="CK3">
            <v>5.36</v>
          </cell>
          <cell r="CL3">
            <v>5.7759999999999998</v>
          </cell>
          <cell r="CM3">
            <v>6.1920000000000002</v>
          </cell>
          <cell r="CN3">
            <v>6.6719999999999997</v>
          </cell>
          <cell r="CO3">
            <v>7.1680000000000001</v>
          </cell>
          <cell r="CP3">
            <v>7.8559999999999999</v>
          </cell>
          <cell r="CQ3">
            <v>8.6240000000000006</v>
          </cell>
        </row>
        <row r="4">
          <cell r="B4">
            <v>31</v>
          </cell>
          <cell r="C4" t="str">
            <v>Вредные (4%)</v>
          </cell>
          <cell r="D4">
            <v>1</v>
          </cell>
          <cell r="E4">
            <v>1.5</v>
          </cell>
          <cell r="G4">
            <v>1</v>
          </cell>
          <cell r="H4">
            <v>1.04</v>
          </cell>
          <cell r="I4">
            <v>1.04</v>
          </cell>
          <cell r="J4">
            <v>168</v>
          </cell>
          <cell r="K4">
            <v>7</v>
          </cell>
          <cell r="L4">
            <v>38.82</v>
          </cell>
          <cell r="M4">
            <v>41.54</v>
          </cell>
          <cell r="N4">
            <v>47.75</v>
          </cell>
          <cell r="O4">
            <v>53.19</v>
          </cell>
          <cell r="P4">
            <v>59.01</v>
          </cell>
          <cell r="Q4">
            <v>64.84</v>
          </cell>
          <cell r="R4">
            <v>71.44</v>
          </cell>
          <cell r="S4">
            <v>78.81</v>
          </cell>
          <cell r="T4">
            <v>84.64</v>
          </cell>
          <cell r="U4">
            <v>90.85</v>
          </cell>
          <cell r="V4">
            <v>97.45</v>
          </cell>
          <cell r="W4">
            <v>104.82</v>
          </cell>
          <cell r="X4">
            <v>112.98</v>
          </cell>
          <cell r="Y4">
            <v>121.13</v>
          </cell>
          <cell r="Z4">
            <v>130.06</v>
          </cell>
          <cell r="AA4">
            <v>140.15</v>
          </cell>
          <cell r="AB4">
            <v>150.25</v>
          </cell>
          <cell r="AC4">
            <v>161.88999999999999</v>
          </cell>
          <cell r="AD4">
            <v>173.93</v>
          </cell>
          <cell r="AE4">
            <v>190.62</v>
          </cell>
          <cell r="AF4">
            <v>209.26</v>
          </cell>
          <cell r="AG4">
            <v>6522.3600000000006</v>
          </cell>
          <cell r="AH4">
            <v>6978.9252000000006</v>
          </cell>
          <cell r="AI4">
            <v>8022.5028000000002</v>
          </cell>
          <cell r="AJ4">
            <v>8935.6332000000002</v>
          </cell>
          <cell r="AK4">
            <v>9913.9872000000014</v>
          </cell>
          <cell r="AL4">
            <v>10892.341199999999</v>
          </cell>
          <cell r="AM4">
            <v>12001.142400000002</v>
          </cell>
          <cell r="AN4">
            <v>13240.390799999999</v>
          </cell>
          <cell r="AO4">
            <v>14218.744800000002</v>
          </cell>
          <cell r="AP4">
            <v>15262.322399999999</v>
          </cell>
          <cell r="AQ4">
            <v>16371.123599999999</v>
          </cell>
          <cell r="AR4">
            <v>17610.372000000003</v>
          </cell>
          <cell r="AS4">
            <v>18980.067600000002</v>
          </cell>
          <cell r="AT4">
            <v>20349.763200000001</v>
          </cell>
          <cell r="AU4">
            <v>21849.906000000003</v>
          </cell>
          <cell r="AV4">
            <v>23545.7196</v>
          </cell>
          <cell r="AW4">
            <v>25241.533200000002</v>
          </cell>
          <cell r="AX4">
            <v>27198.2412</v>
          </cell>
          <cell r="AY4">
            <v>29220.172800000004</v>
          </cell>
          <cell r="AZ4">
            <v>32024.787600000003</v>
          </cell>
          <cell r="BA4">
            <v>35155.520399999994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1.6</v>
          </cell>
          <cell r="BX4">
            <v>1.712</v>
          </cell>
          <cell r="BY4">
            <v>1.968</v>
          </cell>
          <cell r="BZ4">
            <v>2.1920000000000002</v>
          </cell>
          <cell r="CA4">
            <v>2.4319999999999999</v>
          </cell>
          <cell r="CB4">
            <v>2.6720000000000002</v>
          </cell>
          <cell r="CC4">
            <v>2.944</v>
          </cell>
          <cell r="CD4">
            <v>3.2480000000000002</v>
          </cell>
          <cell r="CE4">
            <v>3.488</v>
          </cell>
          <cell r="CF4">
            <v>3.7440000000000002</v>
          </cell>
          <cell r="CG4">
            <v>4.016</v>
          </cell>
          <cell r="CH4">
            <v>4.32</v>
          </cell>
          <cell r="CI4">
            <v>4.6559999999999997</v>
          </cell>
          <cell r="CJ4">
            <v>4.992</v>
          </cell>
          <cell r="CK4">
            <v>5.36</v>
          </cell>
          <cell r="CL4">
            <v>5.7759999999999998</v>
          </cell>
          <cell r="CM4">
            <v>6.1920000000000002</v>
          </cell>
          <cell r="CN4">
            <v>6.6719999999999997</v>
          </cell>
          <cell r="CO4">
            <v>7.1680000000000001</v>
          </cell>
          <cell r="CP4">
            <v>7.8559999999999999</v>
          </cell>
          <cell r="CQ4">
            <v>8.6240000000000006</v>
          </cell>
        </row>
        <row r="5">
          <cell r="B5">
            <v>32</v>
          </cell>
          <cell r="C5" t="str">
            <v>Вредные (8%)</v>
          </cell>
          <cell r="D5">
            <v>1</v>
          </cell>
          <cell r="E5">
            <v>1.5</v>
          </cell>
          <cell r="G5">
            <v>1</v>
          </cell>
          <cell r="H5">
            <v>1.08</v>
          </cell>
          <cell r="I5">
            <v>1.08</v>
          </cell>
          <cell r="J5">
            <v>168</v>
          </cell>
          <cell r="K5">
            <v>7</v>
          </cell>
          <cell r="L5">
            <v>40.32</v>
          </cell>
          <cell r="M5">
            <v>43.14</v>
          </cell>
          <cell r="N5">
            <v>49.59</v>
          </cell>
          <cell r="O5">
            <v>55.23</v>
          </cell>
          <cell r="P5">
            <v>61.28</v>
          </cell>
          <cell r="Q5">
            <v>67.33</v>
          </cell>
          <cell r="R5">
            <v>74.180000000000007</v>
          </cell>
          <cell r="S5">
            <v>81.84</v>
          </cell>
          <cell r="T5">
            <v>87.89</v>
          </cell>
          <cell r="U5">
            <v>94.34</v>
          </cell>
          <cell r="V5">
            <v>101.2</v>
          </cell>
          <cell r="W5">
            <v>108.86</v>
          </cell>
          <cell r="X5">
            <v>117.32</v>
          </cell>
          <cell r="Y5">
            <v>125.79</v>
          </cell>
          <cell r="Z5">
            <v>135.06</v>
          </cell>
          <cell r="AA5">
            <v>145.54</v>
          </cell>
          <cell r="AB5">
            <v>156.03</v>
          </cell>
          <cell r="AC5">
            <v>168.12</v>
          </cell>
          <cell r="AD5">
            <v>180.62</v>
          </cell>
          <cell r="AE5">
            <v>197.96</v>
          </cell>
          <cell r="AF5">
            <v>217.31</v>
          </cell>
          <cell r="AG5">
            <v>6773.22</v>
          </cell>
          <cell r="AH5">
            <v>7247.3454000000002</v>
          </cell>
          <cell r="AI5">
            <v>8331.0606000000007</v>
          </cell>
          <cell r="AJ5">
            <v>9279.3114000000005</v>
          </cell>
          <cell r="AK5">
            <v>10295.294400000001</v>
          </cell>
          <cell r="AL5">
            <v>11311.277399999999</v>
          </cell>
          <cell r="AM5">
            <v>12462.724800000002</v>
          </cell>
          <cell r="AN5">
            <v>13749.6366</v>
          </cell>
          <cell r="AO5">
            <v>14765.619600000002</v>
          </cell>
          <cell r="AP5">
            <v>15849.334800000001</v>
          </cell>
          <cell r="AQ5">
            <v>17000.782199999998</v>
          </cell>
          <cell r="AR5">
            <v>18287.694000000003</v>
          </cell>
          <cell r="AS5">
            <v>19710.070200000006</v>
          </cell>
          <cell r="AT5">
            <v>21132.446400000004</v>
          </cell>
          <cell r="AU5">
            <v>22690.287000000004</v>
          </cell>
          <cell r="AV5">
            <v>24451.324199999999</v>
          </cell>
          <cell r="AW5">
            <v>26212.361400000005</v>
          </cell>
          <cell r="AX5">
            <v>28244.327400000002</v>
          </cell>
          <cell r="AY5">
            <v>30344.025600000004</v>
          </cell>
          <cell r="AZ5">
            <v>33256.510200000004</v>
          </cell>
          <cell r="BA5">
            <v>36507.655799999993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1.6</v>
          </cell>
          <cell r="BX5">
            <v>1.712</v>
          </cell>
          <cell r="BY5">
            <v>1.968</v>
          </cell>
          <cell r="BZ5">
            <v>2.1920000000000002</v>
          </cell>
          <cell r="CA5">
            <v>2.4319999999999999</v>
          </cell>
          <cell r="CB5">
            <v>2.6720000000000002</v>
          </cell>
          <cell r="CC5">
            <v>2.944</v>
          </cell>
          <cell r="CD5">
            <v>3.2480000000000002</v>
          </cell>
          <cell r="CE5">
            <v>3.488</v>
          </cell>
          <cell r="CF5">
            <v>3.7440000000000002</v>
          </cell>
          <cell r="CG5">
            <v>4.016</v>
          </cell>
          <cell r="CH5">
            <v>4.32</v>
          </cell>
          <cell r="CI5">
            <v>4.6559999999999997</v>
          </cell>
          <cell r="CJ5">
            <v>4.992</v>
          </cell>
          <cell r="CK5">
            <v>5.36</v>
          </cell>
          <cell r="CL5">
            <v>5.7759999999999998</v>
          </cell>
          <cell r="CM5">
            <v>6.1920000000000002</v>
          </cell>
          <cell r="CN5">
            <v>6.6719999999999997</v>
          </cell>
          <cell r="CO5">
            <v>7.1680000000000001</v>
          </cell>
          <cell r="CP5">
            <v>7.8559999999999999</v>
          </cell>
          <cell r="CQ5">
            <v>8.6240000000000006</v>
          </cell>
        </row>
        <row r="6">
          <cell r="B6">
            <v>23</v>
          </cell>
          <cell r="C6" t="str">
            <v>Вредные (12%)</v>
          </cell>
          <cell r="D6">
            <v>1</v>
          </cell>
          <cell r="E6">
            <v>1.5</v>
          </cell>
          <cell r="G6">
            <v>1</v>
          </cell>
          <cell r="H6">
            <v>1.1200000000000001</v>
          </cell>
          <cell r="I6">
            <v>1.1200000000000001</v>
          </cell>
          <cell r="J6">
            <v>168</v>
          </cell>
          <cell r="K6">
            <v>7</v>
          </cell>
          <cell r="L6">
            <v>41.81</v>
          </cell>
          <cell r="M6">
            <v>44.74</v>
          </cell>
          <cell r="N6">
            <v>51.43</v>
          </cell>
          <cell r="O6">
            <v>57.28</v>
          </cell>
          <cell r="P6">
            <v>63.55</v>
          </cell>
          <cell r="Q6">
            <v>69.819999999999993</v>
          </cell>
          <cell r="R6">
            <v>76.930000000000007</v>
          </cell>
          <cell r="S6">
            <v>84.87</v>
          </cell>
          <cell r="T6">
            <v>91.15</v>
          </cell>
          <cell r="U6">
            <v>97.84</v>
          </cell>
          <cell r="V6">
            <v>104.94</v>
          </cell>
          <cell r="W6">
            <v>112.89</v>
          </cell>
          <cell r="X6">
            <v>121.67</v>
          </cell>
          <cell r="Y6">
            <v>130.44999999999999</v>
          </cell>
          <cell r="Z6">
            <v>140.06</v>
          </cell>
          <cell r="AA6">
            <v>150.93</v>
          </cell>
          <cell r="AB6">
            <v>161.80000000000001</v>
          </cell>
          <cell r="AC6">
            <v>174.35</v>
          </cell>
          <cell r="AD6">
            <v>187.31</v>
          </cell>
          <cell r="AE6">
            <v>205.29</v>
          </cell>
          <cell r="AF6">
            <v>225.36</v>
          </cell>
          <cell r="AG6">
            <v>7024.0800000000008</v>
          </cell>
          <cell r="AH6">
            <v>7515.7656000000006</v>
          </cell>
          <cell r="AI6">
            <v>8639.6184000000012</v>
          </cell>
          <cell r="AJ6">
            <v>9622.9896000000008</v>
          </cell>
          <cell r="AK6">
            <v>10676.601600000002</v>
          </cell>
          <cell r="AL6">
            <v>11730.213599999999</v>
          </cell>
          <cell r="AM6">
            <v>12924.307200000003</v>
          </cell>
          <cell r="AN6">
            <v>14258.8824</v>
          </cell>
          <cell r="AO6">
            <v>15312.494400000003</v>
          </cell>
          <cell r="AP6">
            <v>16436.3472</v>
          </cell>
          <cell r="AQ6">
            <v>17630.4408</v>
          </cell>
          <cell r="AR6">
            <v>18965.016000000003</v>
          </cell>
          <cell r="AS6">
            <v>20440.072800000005</v>
          </cell>
          <cell r="AT6">
            <v>21915.129600000004</v>
          </cell>
          <cell r="AU6">
            <v>23530.668000000005</v>
          </cell>
          <cell r="AV6">
            <v>25356.928800000002</v>
          </cell>
          <cell r="AW6">
            <v>27183.189600000005</v>
          </cell>
          <cell r="AX6">
            <v>29290.4136</v>
          </cell>
          <cell r="AY6">
            <v>31467.878400000005</v>
          </cell>
          <cell r="AZ6">
            <v>34488.232800000005</v>
          </cell>
          <cell r="BA6">
            <v>37859.7912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1.6</v>
          </cell>
          <cell r="BX6">
            <v>1.712</v>
          </cell>
          <cell r="BY6">
            <v>1.968</v>
          </cell>
          <cell r="BZ6">
            <v>2.1920000000000002</v>
          </cell>
          <cell r="CA6">
            <v>2.4319999999999999</v>
          </cell>
          <cell r="CB6">
            <v>2.6720000000000002</v>
          </cell>
          <cell r="CC6">
            <v>2.944</v>
          </cell>
          <cell r="CD6">
            <v>3.2480000000000002</v>
          </cell>
          <cell r="CE6">
            <v>3.488</v>
          </cell>
          <cell r="CF6">
            <v>3.7440000000000002</v>
          </cell>
          <cell r="CG6">
            <v>4.016</v>
          </cell>
          <cell r="CH6">
            <v>4.32</v>
          </cell>
          <cell r="CI6">
            <v>4.6559999999999997</v>
          </cell>
          <cell r="CJ6">
            <v>4.992</v>
          </cell>
          <cell r="CK6">
            <v>5.36</v>
          </cell>
          <cell r="CL6">
            <v>5.7759999999999998</v>
          </cell>
          <cell r="CM6">
            <v>6.1920000000000002</v>
          </cell>
          <cell r="CN6">
            <v>6.6719999999999997</v>
          </cell>
          <cell r="CO6">
            <v>7.1680000000000001</v>
          </cell>
          <cell r="CP6">
            <v>7.8559999999999999</v>
          </cell>
          <cell r="CQ6">
            <v>8.6240000000000006</v>
          </cell>
        </row>
        <row r="7">
          <cell r="B7">
            <v>33</v>
          </cell>
          <cell r="C7" t="str">
            <v>Особо-вредные (16%)</v>
          </cell>
          <cell r="D7">
            <v>1</v>
          </cell>
          <cell r="E7">
            <v>1.5</v>
          </cell>
          <cell r="G7">
            <v>1</v>
          </cell>
          <cell r="H7">
            <v>1.1599999999999999</v>
          </cell>
          <cell r="I7">
            <v>1.1599999999999999</v>
          </cell>
          <cell r="J7">
            <v>168</v>
          </cell>
          <cell r="K7">
            <v>7</v>
          </cell>
          <cell r="L7">
            <v>43.3</v>
          </cell>
          <cell r="M7">
            <v>46.33</v>
          </cell>
          <cell r="N7">
            <v>53.26</v>
          </cell>
          <cell r="O7">
            <v>59.33</v>
          </cell>
          <cell r="P7">
            <v>65.819999999999993</v>
          </cell>
          <cell r="Q7">
            <v>72.319999999999993</v>
          </cell>
          <cell r="R7">
            <v>79.680000000000007</v>
          </cell>
          <cell r="S7">
            <v>87.91</v>
          </cell>
          <cell r="T7">
            <v>94.4</v>
          </cell>
          <cell r="U7">
            <v>101.33</v>
          </cell>
          <cell r="V7">
            <v>108.69</v>
          </cell>
          <cell r="W7">
            <v>116.92</v>
          </cell>
          <cell r="X7">
            <v>126.01</v>
          </cell>
          <cell r="Y7">
            <v>135.11000000000001</v>
          </cell>
          <cell r="Z7">
            <v>145.07</v>
          </cell>
          <cell r="AA7">
            <v>156.32</v>
          </cell>
          <cell r="AB7">
            <v>167.58</v>
          </cell>
          <cell r="AC7">
            <v>180.57</v>
          </cell>
          <cell r="AD7">
            <v>194</v>
          </cell>
          <cell r="AE7">
            <v>212.62</v>
          </cell>
          <cell r="AF7">
            <v>233.4</v>
          </cell>
          <cell r="AG7">
            <v>7274.94</v>
          </cell>
          <cell r="AH7">
            <v>7784.1857999999993</v>
          </cell>
          <cell r="AI7">
            <v>8948.1761999999999</v>
          </cell>
          <cell r="AJ7">
            <v>9966.6677999999993</v>
          </cell>
          <cell r="AK7">
            <v>11057.908799999999</v>
          </cell>
          <cell r="AL7">
            <v>12149.149799999997</v>
          </cell>
          <cell r="AM7">
            <v>13385.8896</v>
          </cell>
          <cell r="AN7">
            <v>14768.128199999997</v>
          </cell>
          <cell r="AO7">
            <v>15859.369199999999</v>
          </cell>
          <cell r="AP7">
            <v>17023.3596</v>
          </cell>
          <cell r="AQ7">
            <v>18260.099399999996</v>
          </cell>
          <cell r="AR7">
            <v>19642.338000000003</v>
          </cell>
          <cell r="AS7">
            <v>21170.075400000002</v>
          </cell>
          <cell r="AT7">
            <v>22697.8128</v>
          </cell>
          <cell r="AU7">
            <v>24371.048999999999</v>
          </cell>
          <cell r="AV7">
            <v>26262.533399999997</v>
          </cell>
          <cell r="AW7">
            <v>28154.017800000001</v>
          </cell>
          <cell r="AX7">
            <v>30336.499799999998</v>
          </cell>
          <cell r="AY7">
            <v>32591.731200000002</v>
          </cell>
          <cell r="AZ7">
            <v>35719.955399999999</v>
          </cell>
          <cell r="BA7">
            <v>39211.926599999992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1.6</v>
          </cell>
          <cell r="BX7">
            <v>1.712</v>
          </cell>
          <cell r="BY7">
            <v>1.968</v>
          </cell>
          <cell r="BZ7">
            <v>2.1920000000000002</v>
          </cell>
          <cell r="CA7">
            <v>2.4319999999999999</v>
          </cell>
          <cell r="CB7">
            <v>2.6720000000000002</v>
          </cell>
          <cell r="CC7">
            <v>2.944</v>
          </cell>
          <cell r="CD7">
            <v>3.2480000000000002</v>
          </cell>
          <cell r="CE7">
            <v>3.488</v>
          </cell>
          <cell r="CF7">
            <v>3.7440000000000002</v>
          </cell>
          <cell r="CG7">
            <v>4.016</v>
          </cell>
          <cell r="CH7">
            <v>4.32</v>
          </cell>
          <cell r="CI7">
            <v>4.6559999999999997</v>
          </cell>
          <cell r="CJ7">
            <v>4.992</v>
          </cell>
          <cell r="CK7">
            <v>5.36</v>
          </cell>
          <cell r="CL7">
            <v>5.7759999999999998</v>
          </cell>
          <cell r="CM7">
            <v>6.1920000000000002</v>
          </cell>
          <cell r="CN7">
            <v>6.6719999999999997</v>
          </cell>
          <cell r="CO7">
            <v>7.1680000000000001</v>
          </cell>
          <cell r="CP7">
            <v>7.8559999999999999</v>
          </cell>
          <cell r="CQ7">
            <v>8.6240000000000006</v>
          </cell>
        </row>
        <row r="8">
          <cell r="B8">
            <v>34</v>
          </cell>
          <cell r="C8" t="str">
            <v>Особо-вредные (20%)</v>
          </cell>
          <cell r="D8">
            <v>1</v>
          </cell>
          <cell r="E8">
            <v>1.5</v>
          </cell>
          <cell r="G8">
            <v>1</v>
          </cell>
          <cell r="H8">
            <v>1.2</v>
          </cell>
          <cell r="I8">
            <v>1.2</v>
          </cell>
          <cell r="J8">
            <v>168</v>
          </cell>
          <cell r="K8">
            <v>7</v>
          </cell>
          <cell r="L8">
            <v>44.8</v>
          </cell>
          <cell r="M8">
            <v>47.93</v>
          </cell>
          <cell r="N8">
            <v>55.1</v>
          </cell>
          <cell r="O8">
            <v>61.37</v>
          </cell>
          <cell r="P8">
            <v>68.09</v>
          </cell>
          <cell r="Q8">
            <v>74.81</v>
          </cell>
          <cell r="R8">
            <v>82.43</v>
          </cell>
          <cell r="S8">
            <v>90.94</v>
          </cell>
          <cell r="T8">
            <v>97.66</v>
          </cell>
          <cell r="U8">
            <v>104.82</v>
          </cell>
          <cell r="V8">
            <v>112.44</v>
          </cell>
          <cell r="W8">
            <v>120.95</v>
          </cell>
          <cell r="X8">
            <v>130.36000000000001</v>
          </cell>
          <cell r="Y8">
            <v>139.76</v>
          </cell>
          <cell r="Z8">
            <v>150.07</v>
          </cell>
          <cell r="AA8">
            <v>161.72</v>
          </cell>
          <cell r="AB8">
            <v>173.36</v>
          </cell>
          <cell r="AC8">
            <v>186.8</v>
          </cell>
          <cell r="AD8">
            <v>200.69</v>
          </cell>
          <cell r="AE8">
            <v>219.95</v>
          </cell>
          <cell r="AF8">
            <v>241.45</v>
          </cell>
          <cell r="AG8">
            <v>7525.7999999999993</v>
          </cell>
          <cell r="AH8">
            <v>8052.6059999999998</v>
          </cell>
          <cell r="AI8">
            <v>9256.7339999999986</v>
          </cell>
          <cell r="AJ8">
            <v>10310.346</v>
          </cell>
          <cell r="AK8">
            <v>11439.216</v>
          </cell>
          <cell r="AL8">
            <v>12568.085999999998</v>
          </cell>
          <cell r="AM8">
            <v>13847.472000000002</v>
          </cell>
          <cell r="AN8">
            <v>15277.373999999998</v>
          </cell>
          <cell r="AO8">
            <v>16406.243999999999</v>
          </cell>
          <cell r="AP8">
            <v>17610.371999999999</v>
          </cell>
          <cell r="AQ8">
            <v>18889.757999999998</v>
          </cell>
          <cell r="AR8">
            <v>20319.660000000003</v>
          </cell>
          <cell r="AS8">
            <v>21900.078000000001</v>
          </cell>
          <cell r="AT8">
            <v>23480.496000000003</v>
          </cell>
          <cell r="AU8">
            <v>25211.43</v>
          </cell>
          <cell r="AV8">
            <v>27168.137999999995</v>
          </cell>
          <cell r="AW8">
            <v>29124.846000000001</v>
          </cell>
          <cell r="AX8">
            <v>31382.585999999996</v>
          </cell>
          <cell r="AY8">
            <v>33715.584000000003</v>
          </cell>
          <cell r="AZ8">
            <v>36951.678</v>
          </cell>
          <cell r="BA8">
            <v>40564.061999999991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1.6</v>
          </cell>
          <cell r="BX8">
            <v>1.712</v>
          </cell>
          <cell r="BY8">
            <v>1.968</v>
          </cell>
          <cell r="BZ8">
            <v>2.1920000000000002</v>
          </cell>
          <cell r="CA8">
            <v>2.4319999999999999</v>
          </cell>
          <cell r="CB8">
            <v>2.6720000000000002</v>
          </cell>
          <cell r="CC8">
            <v>2.944</v>
          </cell>
          <cell r="CD8">
            <v>3.2480000000000002</v>
          </cell>
          <cell r="CE8">
            <v>3.488</v>
          </cell>
          <cell r="CF8">
            <v>3.7440000000000002</v>
          </cell>
          <cell r="CG8">
            <v>4.016</v>
          </cell>
          <cell r="CH8">
            <v>4.32</v>
          </cell>
          <cell r="CI8">
            <v>4.6559999999999997</v>
          </cell>
          <cell r="CJ8">
            <v>4.992</v>
          </cell>
          <cell r="CK8">
            <v>5.36</v>
          </cell>
          <cell r="CL8">
            <v>5.7759999999999998</v>
          </cell>
          <cell r="CM8">
            <v>6.1920000000000002</v>
          </cell>
          <cell r="CN8">
            <v>6.6719999999999997</v>
          </cell>
          <cell r="CO8">
            <v>7.1680000000000001</v>
          </cell>
          <cell r="CP8">
            <v>7.8559999999999999</v>
          </cell>
          <cell r="CQ8">
            <v>8.6240000000000006</v>
          </cell>
        </row>
        <row r="9">
          <cell r="B9">
            <v>40</v>
          </cell>
          <cell r="C9" t="str">
            <v>Особо вредные (24%)</v>
          </cell>
          <cell r="D9">
            <v>1</v>
          </cell>
          <cell r="E9">
            <v>1.5</v>
          </cell>
          <cell r="G9">
            <v>1</v>
          </cell>
          <cell r="H9">
            <v>1.24</v>
          </cell>
          <cell r="I9">
            <v>1.24</v>
          </cell>
          <cell r="J9">
            <v>168</v>
          </cell>
          <cell r="K9">
            <v>7</v>
          </cell>
          <cell r="L9">
            <v>46.29</v>
          </cell>
          <cell r="M9">
            <v>49.53</v>
          </cell>
          <cell r="N9">
            <v>56.94</v>
          </cell>
          <cell r="O9">
            <v>63.42</v>
          </cell>
          <cell r="P9">
            <v>70.36</v>
          </cell>
          <cell r="Q9">
            <v>77.3</v>
          </cell>
          <cell r="R9">
            <v>85.17</v>
          </cell>
          <cell r="S9">
            <v>93.97</v>
          </cell>
          <cell r="T9">
            <v>100.91</v>
          </cell>
          <cell r="U9">
            <v>108.32</v>
          </cell>
          <cell r="V9">
            <v>116.19</v>
          </cell>
          <cell r="W9">
            <v>124.98</v>
          </cell>
          <cell r="X9">
            <v>134.69999999999999</v>
          </cell>
          <cell r="Y9">
            <v>144.41999999999999</v>
          </cell>
          <cell r="Z9">
            <v>155.07</v>
          </cell>
          <cell r="AA9">
            <v>167.11</v>
          </cell>
          <cell r="AB9">
            <v>179.14</v>
          </cell>
          <cell r="AC9">
            <v>193.03</v>
          </cell>
          <cell r="AD9">
            <v>207.38</v>
          </cell>
          <cell r="AE9">
            <v>227.28</v>
          </cell>
          <cell r="AF9">
            <v>249.5</v>
          </cell>
          <cell r="AG9">
            <v>7776.66</v>
          </cell>
          <cell r="AH9">
            <v>8321.0262000000002</v>
          </cell>
          <cell r="AI9">
            <v>9565.2917999999991</v>
          </cell>
          <cell r="AJ9">
            <v>10654.0242</v>
          </cell>
          <cell r="AK9">
            <v>11820.5232</v>
          </cell>
          <cell r="AL9">
            <v>12987.022199999998</v>
          </cell>
          <cell r="AM9">
            <v>14309.054400000001</v>
          </cell>
          <cell r="AN9">
            <v>15786.619799999999</v>
          </cell>
          <cell r="AO9">
            <v>16953.1188</v>
          </cell>
          <cell r="AP9">
            <v>18197.384399999999</v>
          </cell>
          <cell r="AQ9">
            <v>19519.416599999997</v>
          </cell>
          <cell r="AR9">
            <v>20996.982000000004</v>
          </cell>
          <cell r="AS9">
            <v>22630.080600000001</v>
          </cell>
          <cell r="AT9">
            <v>24263.179200000002</v>
          </cell>
          <cell r="AU9">
            <v>26051.811000000002</v>
          </cell>
          <cell r="AV9">
            <v>28073.742599999998</v>
          </cell>
          <cell r="AW9">
            <v>30095.674200000001</v>
          </cell>
          <cell r="AX9">
            <v>32428.672199999997</v>
          </cell>
          <cell r="AY9">
            <v>34839.436800000003</v>
          </cell>
          <cell r="AZ9">
            <v>38183.400600000001</v>
          </cell>
          <cell r="BA9">
            <v>41916.19739999999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1.6</v>
          </cell>
          <cell r="BX9">
            <v>1.712</v>
          </cell>
          <cell r="BY9">
            <v>1.968</v>
          </cell>
          <cell r="BZ9">
            <v>2.1920000000000002</v>
          </cell>
          <cell r="CA9">
            <v>2.4319999999999999</v>
          </cell>
          <cell r="CB9">
            <v>2.6720000000000002</v>
          </cell>
          <cell r="CC9">
            <v>2.944</v>
          </cell>
          <cell r="CD9">
            <v>3.2480000000000002</v>
          </cell>
          <cell r="CE9">
            <v>3.488</v>
          </cell>
          <cell r="CF9">
            <v>3.7440000000000002</v>
          </cell>
          <cell r="CG9">
            <v>4.016</v>
          </cell>
          <cell r="CH9">
            <v>4.32</v>
          </cell>
          <cell r="CI9">
            <v>4.6559999999999997</v>
          </cell>
          <cell r="CJ9">
            <v>4.992</v>
          </cell>
          <cell r="CK9">
            <v>5.36</v>
          </cell>
          <cell r="CL9">
            <v>5.7759999999999998</v>
          </cell>
          <cell r="CM9">
            <v>6.1920000000000002</v>
          </cell>
          <cell r="CN9">
            <v>6.6719999999999997</v>
          </cell>
          <cell r="CO9">
            <v>7.1680000000000001</v>
          </cell>
          <cell r="CP9">
            <v>7.8559999999999999</v>
          </cell>
          <cell r="CQ9">
            <v>8.6240000000000006</v>
          </cell>
        </row>
        <row r="10">
          <cell r="B10">
            <v>15</v>
          </cell>
          <cell r="C10" t="str">
            <v>Вредные (12%)</v>
          </cell>
          <cell r="D10">
            <v>1</v>
          </cell>
          <cell r="E10">
            <v>1.5</v>
          </cell>
          <cell r="G10">
            <v>1</v>
          </cell>
          <cell r="H10">
            <v>1.1200000000000001</v>
          </cell>
          <cell r="I10">
            <v>1.1200000000000001</v>
          </cell>
          <cell r="J10">
            <v>151.19999999999999</v>
          </cell>
          <cell r="K10">
            <v>6</v>
          </cell>
          <cell r="L10">
            <v>46.46</v>
          </cell>
          <cell r="M10">
            <v>49.71</v>
          </cell>
          <cell r="N10">
            <v>57.14</v>
          </cell>
          <cell r="O10">
            <v>63.64</v>
          </cell>
          <cell r="P10">
            <v>70.61</v>
          </cell>
          <cell r="Q10">
            <v>77.58</v>
          </cell>
          <cell r="R10">
            <v>85.48</v>
          </cell>
          <cell r="S10">
            <v>94.3</v>
          </cell>
          <cell r="T10">
            <v>101.27</v>
          </cell>
          <cell r="U10">
            <v>108.71</v>
          </cell>
          <cell r="V10">
            <v>116.6</v>
          </cell>
          <cell r="W10">
            <v>125.43</v>
          </cell>
          <cell r="X10">
            <v>135.19</v>
          </cell>
          <cell r="Y10">
            <v>144.94</v>
          </cell>
          <cell r="Z10">
            <v>155.63</v>
          </cell>
          <cell r="AA10">
            <v>167.7</v>
          </cell>
          <cell r="AB10">
            <v>179.78</v>
          </cell>
          <cell r="AC10">
            <v>193.72</v>
          </cell>
          <cell r="AD10">
            <v>208.12</v>
          </cell>
          <cell r="AE10">
            <v>228.1</v>
          </cell>
          <cell r="AF10">
            <v>250.4</v>
          </cell>
          <cell r="AG10">
            <v>7024.0800000000008</v>
          </cell>
          <cell r="AH10">
            <v>7515.7656000000006</v>
          </cell>
          <cell r="AI10">
            <v>8639.6184000000012</v>
          </cell>
          <cell r="AJ10">
            <v>9622.9896000000008</v>
          </cell>
          <cell r="AK10">
            <v>10676.601600000002</v>
          </cell>
          <cell r="AL10">
            <v>11730.213599999999</v>
          </cell>
          <cell r="AM10">
            <v>12924.307200000003</v>
          </cell>
          <cell r="AN10">
            <v>14258.8824</v>
          </cell>
          <cell r="AO10">
            <v>15312.494400000003</v>
          </cell>
          <cell r="AP10">
            <v>16436.3472</v>
          </cell>
          <cell r="AQ10">
            <v>17630.4408</v>
          </cell>
          <cell r="AR10">
            <v>18965.016000000003</v>
          </cell>
          <cell r="AS10">
            <v>20440.072800000005</v>
          </cell>
          <cell r="AT10">
            <v>21915.129600000004</v>
          </cell>
          <cell r="AU10">
            <v>23530.668000000005</v>
          </cell>
          <cell r="AV10">
            <v>25356.928800000002</v>
          </cell>
          <cell r="AW10">
            <v>27183.189600000005</v>
          </cell>
          <cell r="AX10">
            <v>29290.4136</v>
          </cell>
          <cell r="AY10">
            <v>31467.878400000005</v>
          </cell>
          <cell r="AZ10">
            <v>34488.232800000005</v>
          </cell>
          <cell r="BA10">
            <v>37859.7912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1.6</v>
          </cell>
          <cell r="BX10">
            <v>1.712</v>
          </cell>
          <cell r="BY10">
            <v>1.968</v>
          </cell>
          <cell r="BZ10">
            <v>2.1920000000000002</v>
          </cell>
          <cell r="CA10">
            <v>2.4319999999999999</v>
          </cell>
          <cell r="CB10">
            <v>2.6720000000000002</v>
          </cell>
          <cell r="CC10">
            <v>2.944</v>
          </cell>
          <cell r="CD10">
            <v>3.2480000000000002</v>
          </cell>
          <cell r="CE10">
            <v>3.488</v>
          </cell>
          <cell r="CF10">
            <v>3.7440000000000002</v>
          </cell>
          <cell r="CG10">
            <v>4.016</v>
          </cell>
          <cell r="CH10">
            <v>4.32</v>
          </cell>
          <cell r="CI10">
            <v>4.6559999999999997</v>
          </cell>
          <cell r="CJ10">
            <v>4.992</v>
          </cell>
          <cell r="CK10">
            <v>5.36</v>
          </cell>
          <cell r="CL10">
            <v>5.7759999999999998</v>
          </cell>
          <cell r="CM10">
            <v>6.1920000000000002</v>
          </cell>
          <cell r="CN10">
            <v>6.6719999999999997</v>
          </cell>
          <cell r="CO10">
            <v>7.1680000000000001</v>
          </cell>
          <cell r="CP10">
            <v>7.8559999999999999</v>
          </cell>
          <cell r="CQ10">
            <v>8.6240000000000006</v>
          </cell>
        </row>
        <row r="11">
          <cell r="B11">
            <v>43</v>
          </cell>
          <cell r="C11" t="str">
            <v>Особо-вредные (20%)</v>
          </cell>
          <cell r="D11">
            <v>1</v>
          </cell>
          <cell r="E11">
            <v>1.5</v>
          </cell>
          <cell r="G11">
            <v>1</v>
          </cell>
          <cell r="H11">
            <v>1.2</v>
          </cell>
          <cell r="I11">
            <v>1.2</v>
          </cell>
          <cell r="J11">
            <v>151.19999999999999</v>
          </cell>
          <cell r="K11">
            <v>6</v>
          </cell>
          <cell r="L11">
            <v>49.77</v>
          </cell>
          <cell r="M11">
            <v>53.26</v>
          </cell>
          <cell r="N11">
            <v>61.22</v>
          </cell>
          <cell r="O11">
            <v>68.19</v>
          </cell>
          <cell r="P11">
            <v>75.66</v>
          </cell>
          <cell r="Q11">
            <v>83.12</v>
          </cell>
          <cell r="R11">
            <v>91.58</v>
          </cell>
          <cell r="S11">
            <v>101.04</v>
          </cell>
          <cell r="T11">
            <v>108.51</v>
          </cell>
          <cell r="U11">
            <v>116.47</v>
          </cell>
          <cell r="V11">
            <v>124.93</v>
          </cell>
          <cell r="W11">
            <v>134.38999999999999</v>
          </cell>
          <cell r="X11">
            <v>144.84</v>
          </cell>
          <cell r="Y11">
            <v>155.29</v>
          </cell>
          <cell r="Z11">
            <v>166.74</v>
          </cell>
          <cell r="AA11">
            <v>179.68</v>
          </cell>
          <cell r="AB11">
            <v>192.62</v>
          </cell>
          <cell r="AC11">
            <v>207.56</v>
          </cell>
          <cell r="AD11">
            <v>222.99</v>
          </cell>
          <cell r="AE11">
            <v>244.39</v>
          </cell>
          <cell r="AF11">
            <v>268.27999999999997</v>
          </cell>
          <cell r="AG11">
            <v>7525.7999999999993</v>
          </cell>
          <cell r="AH11">
            <v>8052.6059999999998</v>
          </cell>
          <cell r="AI11">
            <v>9256.7339999999986</v>
          </cell>
          <cell r="AJ11">
            <v>10310.346</v>
          </cell>
          <cell r="AK11">
            <v>11439.216</v>
          </cell>
          <cell r="AL11">
            <v>12568.085999999998</v>
          </cell>
          <cell r="AM11">
            <v>13847.472000000002</v>
          </cell>
          <cell r="AN11">
            <v>15277.373999999998</v>
          </cell>
          <cell r="AO11">
            <v>16406.243999999999</v>
          </cell>
          <cell r="AP11">
            <v>17610.371999999999</v>
          </cell>
          <cell r="AQ11">
            <v>18889.757999999998</v>
          </cell>
          <cell r="AR11">
            <v>20319.660000000003</v>
          </cell>
          <cell r="AS11">
            <v>21900.078000000001</v>
          </cell>
          <cell r="AT11">
            <v>23480.496000000003</v>
          </cell>
          <cell r="AU11">
            <v>25211.43</v>
          </cell>
          <cell r="AV11">
            <v>27168.137999999995</v>
          </cell>
          <cell r="AW11">
            <v>29124.846000000001</v>
          </cell>
          <cell r="AX11">
            <v>31382.585999999996</v>
          </cell>
          <cell r="AY11">
            <v>33715.584000000003</v>
          </cell>
          <cell r="AZ11">
            <v>36951.678</v>
          </cell>
          <cell r="BA11">
            <v>40564.061999999991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1.6</v>
          </cell>
          <cell r="BX11">
            <v>1.712</v>
          </cell>
          <cell r="BY11">
            <v>1.968</v>
          </cell>
          <cell r="BZ11">
            <v>2.1920000000000002</v>
          </cell>
          <cell r="CA11">
            <v>2.4319999999999999</v>
          </cell>
          <cell r="CB11">
            <v>2.6720000000000002</v>
          </cell>
          <cell r="CC11">
            <v>2.944</v>
          </cell>
          <cell r="CD11">
            <v>3.2480000000000002</v>
          </cell>
          <cell r="CE11">
            <v>3.488</v>
          </cell>
          <cell r="CF11">
            <v>3.7440000000000002</v>
          </cell>
          <cell r="CG11">
            <v>4.016</v>
          </cell>
          <cell r="CH11">
            <v>4.32</v>
          </cell>
          <cell r="CI11">
            <v>4.6559999999999997</v>
          </cell>
          <cell r="CJ11">
            <v>4.992</v>
          </cell>
          <cell r="CK11">
            <v>5.36</v>
          </cell>
          <cell r="CL11">
            <v>5.7759999999999998</v>
          </cell>
          <cell r="CM11">
            <v>6.1920000000000002</v>
          </cell>
          <cell r="CN11">
            <v>6.6719999999999997</v>
          </cell>
          <cell r="CO11">
            <v>7.1680000000000001</v>
          </cell>
          <cell r="CP11">
            <v>7.8559999999999999</v>
          </cell>
          <cell r="CQ11">
            <v>8.6240000000000006</v>
          </cell>
        </row>
        <row r="12">
          <cell r="B12">
            <v>41</v>
          </cell>
          <cell r="C12" t="str">
            <v>Особо вредные (24%)</v>
          </cell>
          <cell r="D12">
            <v>1</v>
          </cell>
          <cell r="E12">
            <v>1.5</v>
          </cell>
          <cell r="G12">
            <v>1</v>
          </cell>
          <cell r="H12">
            <v>1.24</v>
          </cell>
          <cell r="I12">
            <v>1.24</v>
          </cell>
          <cell r="J12">
            <v>151.19999999999999</v>
          </cell>
          <cell r="K12">
            <v>6</v>
          </cell>
          <cell r="L12">
            <v>51.43</v>
          </cell>
          <cell r="M12">
            <v>55.03</v>
          </cell>
          <cell r="N12">
            <v>63.26</v>
          </cell>
          <cell r="O12">
            <v>70.459999999999994</v>
          </cell>
          <cell r="P12">
            <v>78.180000000000007</v>
          </cell>
          <cell r="Q12">
            <v>85.89</v>
          </cell>
          <cell r="R12">
            <v>94.64</v>
          </cell>
          <cell r="S12">
            <v>104.41</v>
          </cell>
          <cell r="T12">
            <v>112.12</v>
          </cell>
          <cell r="U12">
            <v>120.35</v>
          </cell>
          <cell r="V12">
            <v>129.1</v>
          </cell>
          <cell r="W12">
            <v>138.87</v>
          </cell>
          <cell r="X12">
            <v>149.66999999999999</v>
          </cell>
          <cell r="Y12">
            <v>160.47</v>
          </cell>
          <cell r="Z12">
            <v>172.3</v>
          </cell>
          <cell r="AA12">
            <v>185.67</v>
          </cell>
          <cell r="AB12">
            <v>199.05</v>
          </cell>
          <cell r="AC12">
            <v>214.48</v>
          </cell>
          <cell r="AD12">
            <v>230.42</v>
          </cell>
          <cell r="AE12">
            <v>252.54</v>
          </cell>
          <cell r="AF12">
            <v>277.22000000000003</v>
          </cell>
          <cell r="AG12">
            <v>7776.66</v>
          </cell>
          <cell r="AH12">
            <v>8321.0262000000002</v>
          </cell>
          <cell r="AI12">
            <v>9565.2917999999991</v>
          </cell>
          <cell r="AJ12">
            <v>10654.0242</v>
          </cell>
          <cell r="AK12">
            <v>11820.5232</v>
          </cell>
          <cell r="AL12">
            <v>12987.022199999998</v>
          </cell>
          <cell r="AM12">
            <v>14309.054400000001</v>
          </cell>
          <cell r="AN12">
            <v>15786.619799999999</v>
          </cell>
          <cell r="AO12">
            <v>16953.1188</v>
          </cell>
          <cell r="AP12">
            <v>18197.384399999999</v>
          </cell>
          <cell r="AQ12">
            <v>19519.416599999997</v>
          </cell>
          <cell r="AR12">
            <v>20996.982000000004</v>
          </cell>
          <cell r="AS12">
            <v>22630.080600000001</v>
          </cell>
          <cell r="AT12">
            <v>24263.179200000002</v>
          </cell>
          <cell r="AU12">
            <v>26051.811000000002</v>
          </cell>
          <cell r="AV12">
            <v>28073.742599999998</v>
          </cell>
          <cell r="AW12">
            <v>30095.674200000001</v>
          </cell>
          <cell r="AX12">
            <v>32428.672199999997</v>
          </cell>
          <cell r="AY12">
            <v>34839.436800000003</v>
          </cell>
          <cell r="AZ12">
            <v>38183.400600000001</v>
          </cell>
          <cell r="BA12">
            <v>41916.19739999999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1.6</v>
          </cell>
          <cell r="BX12">
            <v>1.712</v>
          </cell>
          <cell r="BY12">
            <v>1.968</v>
          </cell>
          <cell r="BZ12">
            <v>2.1920000000000002</v>
          </cell>
          <cell r="CA12">
            <v>2.4319999999999999</v>
          </cell>
          <cell r="CB12">
            <v>2.6720000000000002</v>
          </cell>
          <cell r="CC12">
            <v>2.944</v>
          </cell>
          <cell r="CD12">
            <v>3.2480000000000002</v>
          </cell>
          <cell r="CE12">
            <v>3.488</v>
          </cell>
          <cell r="CF12">
            <v>3.7440000000000002</v>
          </cell>
          <cell r="CG12">
            <v>4.016</v>
          </cell>
          <cell r="CH12">
            <v>4.32</v>
          </cell>
          <cell r="CI12">
            <v>4.6559999999999997</v>
          </cell>
          <cell r="CJ12">
            <v>4.992</v>
          </cell>
          <cell r="CK12">
            <v>5.36</v>
          </cell>
          <cell r="CL12">
            <v>5.7759999999999998</v>
          </cell>
          <cell r="CM12">
            <v>6.1920000000000002</v>
          </cell>
          <cell r="CN12">
            <v>6.6719999999999997</v>
          </cell>
          <cell r="CO12">
            <v>7.1680000000000001</v>
          </cell>
          <cell r="CP12">
            <v>7.8559999999999999</v>
          </cell>
          <cell r="CQ12">
            <v>8.6240000000000006</v>
          </cell>
        </row>
        <row r="13">
          <cell r="B13">
            <v>48</v>
          </cell>
          <cell r="C13" t="str">
            <v>Вредные (12%)</v>
          </cell>
          <cell r="D13">
            <v>1</v>
          </cell>
          <cell r="E13">
            <v>1.5</v>
          </cell>
          <cell r="G13">
            <v>1</v>
          </cell>
          <cell r="H13">
            <v>1.1200000000000001</v>
          </cell>
          <cell r="I13">
            <v>1.1200000000000001</v>
          </cell>
          <cell r="J13">
            <v>127.1</v>
          </cell>
          <cell r="K13">
            <v>5</v>
          </cell>
          <cell r="L13">
            <v>55.26</v>
          </cell>
          <cell r="M13">
            <v>59.13</v>
          </cell>
          <cell r="N13">
            <v>67.97</v>
          </cell>
          <cell r="O13">
            <v>75.709999999999994</v>
          </cell>
          <cell r="P13">
            <v>84</v>
          </cell>
          <cell r="Q13">
            <v>92.29</v>
          </cell>
          <cell r="R13">
            <v>101.69</v>
          </cell>
          <cell r="S13">
            <v>112.19</v>
          </cell>
          <cell r="T13">
            <v>120.48</v>
          </cell>
          <cell r="U13">
            <v>129.32</v>
          </cell>
          <cell r="V13">
            <v>138.71</v>
          </cell>
          <cell r="W13">
            <v>149.21</v>
          </cell>
          <cell r="X13">
            <v>160.82</v>
          </cell>
          <cell r="Y13">
            <v>172.42</v>
          </cell>
          <cell r="Z13">
            <v>185.14</v>
          </cell>
          <cell r="AA13">
            <v>199.5</v>
          </cell>
          <cell r="AB13">
            <v>213.87</v>
          </cell>
          <cell r="AC13">
            <v>230.45</v>
          </cell>
          <cell r="AD13">
            <v>247.58</v>
          </cell>
          <cell r="AE13">
            <v>271.35000000000002</v>
          </cell>
          <cell r="AF13">
            <v>297.87</v>
          </cell>
          <cell r="AG13">
            <v>7024.0800000000008</v>
          </cell>
          <cell r="AH13">
            <v>7515.7656000000006</v>
          </cell>
          <cell r="AI13">
            <v>8639.6184000000012</v>
          </cell>
          <cell r="AJ13">
            <v>9622.9896000000008</v>
          </cell>
          <cell r="AK13">
            <v>10676.601600000002</v>
          </cell>
          <cell r="AL13">
            <v>11730.213599999999</v>
          </cell>
          <cell r="AM13">
            <v>12924.307200000003</v>
          </cell>
          <cell r="AN13">
            <v>14258.8824</v>
          </cell>
          <cell r="AO13">
            <v>15312.494400000003</v>
          </cell>
          <cell r="AP13">
            <v>16436.3472</v>
          </cell>
          <cell r="AQ13">
            <v>17630.4408</v>
          </cell>
          <cell r="AR13">
            <v>18965.016000000003</v>
          </cell>
          <cell r="AS13">
            <v>20440.072800000005</v>
          </cell>
          <cell r="AT13">
            <v>21915.129600000004</v>
          </cell>
          <cell r="AU13">
            <v>23530.668000000005</v>
          </cell>
          <cell r="AV13">
            <v>25356.928800000002</v>
          </cell>
          <cell r="AW13">
            <v>27183.189600000005</v>
          </cell>
          <cell r="AX13">
            <v>29290.4136</v>
          </cell>
          <cell r="AY13">
            <v>31467.878400000005</v>
          </cell>
          <cell r="AZ13">
            <v>34488.232800000005</v>
          </cell>
          <cell r="BA13">
            <v>37859.7912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1.6</v>
          </cell>
          <cell r="BX13">
            <v>1.712</v>
          </cell>
          <cell r="BY13">
            <v>1.968</v>
          </cell>
          <cell r="BZ13">
            <v>2.1920000000000002</v>
          </cell>
          <cell r="CA13">
            <v>2.4319999999999999</v>
          </cell>
          <cell r="CB13">
            <v>2.6720000000000002</v>
          </cell>
          <cell r="CC13">
            <v>2.944</v>
          </cell>
          <cell r="CD13">
            <v>3.2480000000000002</v>
          </cell>
          <cell r="CE13">
            <v>3.488</v>
          </cell>
          <cell r="CF13">
            <v>3.7440000000000002</v>
          </cell>
          <cell r="CG13">
            <v>4.016</v>
          </cell>
          <cell r="CH13">
            <v>4.32</v>
          </cell>
          <cell r="CI13">
            <v>4.6559999999999997</v>
          </cell>
          <cell r="CJ13">
            <v>4.992</v>
          </cell>
          <cell r="CK13">
            <v>5.36</v>
          </cell>
          <cell r="CL13">
            <v>5.7759999999999998</v>
          </cell>
          <cell r="CM13">
            <v>6.1920000000000002</v>
          </cell>
          <cell r="CN13">
            <v>6.6719999999999997</v>
          </cell>
          <cell r="CO13">
            <v>7.1680000000000001</v>
          </cell>
          <cell r="CP13">
            <v>7.8559999999999999</v>
          </cell>
          <cell r="CQ13">
            <v>8.6240000000000006</v>
          </cell>
        </row>
        <row r="14">
          <cell r="B14">
            <v>42</v>
          </cell>
          <cell r="C14" t="str">
            <v>Особо вредные (24%)</v>
          </cell>
          <cell r="D14">
            <v>1</v>
          </cell>
          <cell r="E14">
            <v>1.5</v>
          </cell>
          <cell r="G14">
            <v>1</v>
          </cell>
          <cell r="H14">
            <v>1.24</v>
          </cell>
          <cell r="I14">
            <v>1.24</v>
          </cell>
          <cell r="J14">
            <v>100.2</v>
          </cell>
          <cell r="K14">
            <v>4</v>
          </cell>
          <cell r="L14">
            <v>77.61</v>
          </cell>
          <cell r="M14">
            <v>83.04</v>
          </cell>
          <cell r="N14">
            <v>95.46</v>
          </cell>
          <cell r="O14">
            <v>106.33</v>
          </cell>
          <cell r="P14">
            <v>117.97</v>
          </cell>
          <cell r="Q14">
            <v>129.61000000000001</v>
          </cell>
          <cell r="R14">
            <v>142.80000000000001</v>
          </cell>
          <cell r="S14">
            <v>157.55000000000001</v>
          </cell>
          <cell r="T14">
            <v>169.19</v>
          </cell>
          <cell r="U14">
            <v>181.61</v>
          </cell>
          <cell r="V14">
            <v>194.8</v>
          </cell>
          <cell r="W14">
            <v>209.55</v>
          </cell>
          <cell r="X14">
            <v>225.85</v>
          </cell>
          <cell r="Y14">
            <v>242.15</v>
          </cell>
          <cell r="Z14">
            <v>260</v>
          </cell>
          <cell r="AA14">
            <v>280.18</v>
          </cell>
          <cell r="AB14">
            <v>300.36</v>
          </cell>
          <cell r="AC14">
            <v>323.64</v>
          </cell>
          <cell r="AD14">
            <v>347.7</v>
          </cell>
          <cell r="AE14">
            <v>381.07</v>
          </cell>
          <cell r="AF14">
            <v>418.33</v>
          </cell>
          <cell r="AG14">
            <v>7776.66</v>
          </cell>
          <cell r="AH14">
            <v>8321.0262000000002</v>
          </cell>
          <cell r="AI14">
            <v>9565.2917999999991</v>
          </cell>
          <cell r="AJ14">
            <v>10654.0242</v>
          </cell>
          <cell r="AK14">
            <v>11820.5232</v>
          </cell>
          <cell r="AL14">
            <v>12987.022199999998</v>
          </cell>
          <cell r="AM14">
            <v>14309.054400000001</v>
          </cell>
          <cell r="AN14">
            <v>15786.619799999999</v>
          </cell>
          <cell r="AO14">
            <v>16953.1188</v>
          </cell>
          <cell r="AP14">
            <v>18197.384399999999</v>
          </cell>
          <cell r="AQ14">
            <v>19519.416599999997</v>
          </cell>
          <cell r="AR14">
            <v>20996.982000000004</v>
          </cell>
          <cell r="AS14">
            <v>22630.080600000001</v>
          </cell>
          <cell r="AT14">
            <v>24263.179200000002</v>
          </cell>
          <cell r="AU14">
            <v>26051.811000000002</v>
          </cell>
          <cell r="AV14">
            <v>28073.742599999998</v>
          </cell>
          <cell r="AW14">
            <v>30095.674200000001</v>
          </cell>
          <cell r="AX14">
            <v>32428.672199999997</v>
          </cell>
          <cell r="AY14">
            <v>34839.436800000003</v>
          </cell>
          <cell r="AZ14">
            <v>38183.400600000001</v>
          </cell>
          <cell r="BA14">
            <v>41916.19739999999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1.6</v>
          </cell>
          <cell r="BX14">
            <v>1.712</v>
          </cell>
          <cell r="BY14">
            <v>1.968</v>
          </cell>
          <cell r="BZ14">
            <v>2.1920000000000002</v>
          </cell>
          <cell r="CA14">
            <v>2.4319999999999999</v>
          </cell>
          <cell r="CB14">
            <v>2.6720000000000002</v>
          </cell>
          <cell r="CC14">
            <v>2.944</v>
          </cell>
          <cell r="CD14">
            <v>3.2480000000000002</v>
          </cell>
          <cell r="CE14">
            <v>3.488</v>
          </cell>
          <cell r="CF14">
            <v>3.7440000000000002</v>
          </cell>
          <cell r="CG14">
            <v>4.016</v>
          </cell>
          <cell r="CH14">
            <v>4.32</v>
          </cell>
          <cell r="CI14">
            <v>4.6559999999999997</v>
          </cell>
          <cell r="CJ14">
            <v>4.992</v>
          </cell>
          <cell r="CK14">
            <v>5.36</v>
          </cell>
          <cell r="CL14">
            <v>5.7759999999999998</v>
          </cell>
          <cell r="CM14">
            <v>6.1920000000000002</v>
          </cell>
          <cell r="CN14">
            <v>6.6719999999999997</v>
          </cell>
          <cell r="CO14">
            <v>7.1680000000000001</v>
          </cell>
          <cell r="CP14">
            <v>7.8559999999999999</v>
          </cell>
          <cell r="CQ14">
            <v>8.6240000000000006</v>
          </cell>
        </row>
        <row r="15">
          <cell r="B15">
            <v>22</v>
          </cell>
          <cell r="C15" t="str">
            <v>Особо-вредные (24%). Повышение на 10%(особо-вредные)</v>
          </cell>
          <cell r="D15">
            <v>1</v>
          </cell>
          <cell r="E15">
            <v>1.5</v>
          </cell>
          <cell r="G15">
            <v>1.1000000000000001</v>
          </cell>
          <cell r="H15">
            <v>1.24</v>
          </cell>
          <cell r="I15">
            <v>1.3640000000000001</v>
          </cell>
          <cell r="J15">
            <v>100.2</v>
          </cell>
          <cell r="K15">
            <v>4</v>
          </cell>
          <cell r="L15">
            <v>85.37</v>
          </cell>
          <cell r="M15">
            <v>91.35</v>
          </cell>
          <cell r="N15">
            <v>105.01</v>
          </cell>
          <cell r="O15">
            <v>116.96</v>
          </cell>
          <cell r="P15">
            <v>129.77000000000001</v>
          </cell>
          <cell r="Q15">
            <v>142.57</v>
          </cell>
          <cell r="R15">
            <v>157.09</v>
          </cell>
          <cell r="S15">
            <v>173.31</v>
          </cell>
          <cell r="T15">
            <v>186.11</v>
          </cell>
          <cell r="U15">
            <v>199.77</v>
          </cell>
          <cell r="V15">
            <v>214.29</v>
          </cell>
          <cell r="W15">
            <v>230.51</v>
          </cell>
          <cell r="X15">
            <v>248.43</v>
          </cell>
          <cell r="Y15">
            <v>266.36</v>
          </cell>
          <cell r="Z15">
            <v>286</v>
          </cell>
          <cell r="AA15">
            <v>308.19</v>
          </cell>
          <cell r="AB15">
            <v>330.39</v>
          </cell>
          <cell r="AC15">
            <v>356</v>
          </cell>
          <cell r="AD15">
            <v>382.47</v>
          </cell>
          <cell r="AE15">
            <v>419.18</v>
          </cell>
          <cell r="AF15">
            <v>460.16</v>
          </cell>
          <cell r="AG15">
            <v>8554.3260000000009</v>
          </cell>
          <cell r="AH15">
            <v>9153.1288200000017</v>
          </cell>
          <cell r="AI15">
            <v>10521.82098</v>
          </cell>
          <cell r="AJ15">
            <v>11719.42662</v>
          </cell>
          <cell r="AK15">
            <v>13002.575520000002</v>
          </cell>
          <cell r="AL15">
            <v>14285.724419999999</v>
          </cell>
          <cell r="AM15">
            <v>15739.959840000003</v>
          </cell>
          <cell r="AN15">
            <v>17365.281780000001</v>
          </cell>
          <cell r="AO15">
            <v>18648.430680000001</v>
          </cell>
          <cell r="AP15">
            <v>20017.12284</v>
          </cell>
          <cell r="AQ15">
            <v>21471.358260000001</v>
          </cell>
          <cell r="AR15">
            <v>23096.680200000006</v>
          </cell>
          <cell r="AS15">
            <v>24893.088660000005</v>
          </cell>
          <cell r="AT15">
            <v>26689.497120000004</v>
          </cell>
          <cell r="AU15">
            <v>28656.992100000003</v>
          </cell>
          <cell r="AV15">
            <v>30881.116859999998</v>
          </cell>
          <cell r="AW15">
            <v>33105.241620000008</v>
          </cell>
          <cell r="AX15">
            <v>35671.539420000001</v>
          </cell>
          <cell r="AY15">
            <v>38323.380480000007</v>
          </cell>
          <cell r="AZ15">
            <v>42001.740660000003</v>
          </cell>
          <cell r="BA15">
            <v>46107.817139999999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1.6</v>
          </cell>
          <cell r="BX15">
            <v>1.712</v>
          </cell>
          <cell r="BY15">
            <v>1.968</v>
          </cell>
          <cell r="BZ15">
            <v>2.1920000000000002</v>
          </cell>
          <cell r="CA15">
            <v>2.4319999999999999</v>
          </cell>
          <cell r="CB15">
            <v>2.6720000000000002</v>
          </cell>
          <cell r="CC15">
            <v>2.944</v>
          </cell>
          <cell r="CD15">
            <v>3.2480000000000002</v>
          </cell>
          <cell r="CE15">
            <v>3.488</v>
          </cell>
          <cell r="CF15">
            <v>3.7440000000000002</v>
          </cell>
          <cell r="CG15">
            <v>4.016</v>
          </cell>
          <cell r="CH15">
            <v>4.32</v>
          </cell>
          <cell r="CI15">
            <v>4.6559999999999997</v>
          </cell>
          <cell r="CJ15">
            <v>4.992</v>
          </cell>
          <cell r="CK15">
            <v>5.36</v>
          </cell>
          <cell r="CL15">
            <v>5.7759999999999998</v>
          </cell>
          <cell r="CM15">
            <v>6.1920000000000002</v>
          </cell>
          <cell r="CN15">
            <v>6.6719999999999997</v>
          </cell>
          <cell r="CO15">
            <v>7.1680000000000001</v>
          </cell>
          <cell r="CP15">
            <v>7.8559999999999999</v>
          </cell>
          <cell r="CQ15">
            <v>8.6240000000000006</v>
          </cell>
        </row>
        <row r="16">
          <cell r="B16">
            <v>10</v>
          </cell>
          <cell r="C16" t="str">
            <v>Hормальные(станочники) (5%)</v>
          </cell>
          <cell r="D16">
            <v>2</v>
          </cell>
          <cell r="E16">
            <v>1.5</v>
          </cell>
          <cell r="G16">
            <v>1.05</v>
          </cell>
          <cell r="H16">
            <v>1</v>
          </cell>
          <cell r="I16">
            <v>1.05</v>
          </cell>
          <cell r="J16">
            <v>168</v>
          </cell>
          <cell r="K16">
            <v>7</v>
          </cell>
          <cell r="L16">
            <v>39.200000000000003</v>
          </cell>
          <cell r="M16">
            <v>41.94</v>
          </cell>
          <cell r="N16">
            <v>48.21</v>
          </cell>
          <cell r="O16">
            <v>53.7</v>
          </cell>
          <cell r="P16">
            <v>59.58</v>
          </cell>
          <cell r="Q16">
            <v>65.459999999999994</v>
          </cell>
          <cell r="R16">
            <v>72.12</v>
          </cell>
          <cell r="S16">
            <v>79.569999999999993</v>
          </cell>
          <cell r="T16">
            <v>85.45</v>
          </cell>
          <cell r="U16">
            <v>91.72</v>
          </cell>
          <cell r="V16">
            <v>98.38</v>
          </cell>
          <cell r="W16">
            <v>105.83</v>
          </cell>
          <cell r="X16">
            <v>114.06</v>
          </cell>
          <cell r="Y16">
            <v>122.29</v>
          </cell>
          <cell r="Z16">
            <v>131.31</v>
          </cell>
          <cell r="AA16">
            <v>141.5</v>
          </cell>
          <cell r="AB16">
            <v>151.69</v>
          </cell>
          <cell r="AC16">
            <v>163.44999999999999</v>
          </cell>
          <cell r="AD16">
            <v>175.6</v>
          </cell>
          <cell r="AE16">
            <v>192.46</v>
          </cell>
          <cell r="AF16">
            <v>211.27</v>
          </cell>
          <cell r="AG16">
            <v>6585.0750000000007</v>
          </cell>
          <cell r="AH16">
            <v>7046.0302500000007</v>
          </cell>
          <cell r="AI16">
            <v>8099.6422499999999</v>
          </cell>
          <cell r="AJ16">
            <v>9021.5527500000007</v>
          </cell>
          <cell r="AK16">
            <v>10009.314</v>
          </cell>
          <cell r="AL16">
            <v>10997.07525</v>
          </cell>
          <cell r="AM16">
            <v>12116.538000000002</v>
          </cell>
          <cell r="AN16">
            <v>13367.702249999998</v>
          </cell>
          <cell r="AO16">
            <v>14355.463500000002</v>
          </cell>
          <cell r="AP16">
            <v>15409.075500000001</v>
          </cell>
          <cell r="AQ16">
            <v>16528.538249999998</v>
          </cell>
          <cell r="AR16">
            <v>17779.702500000003</v>
          </cell>
          <cell r="AS16">
            <v>19162.568250000004</v>
          </cell>
          <cell r="AT16">
            <v>20545.434000000001</v>
          </cell>
          <cell r="AU16">
            <v>22060.001250000001</v>
          </cell>
          <cell r="AV16">
            <v>23772.120749999998</v>
          </cell>
          <cell r="AW16">
            <v>25484.240250000003</v>
          </cell>
          <cell r="AX16">
            <v>27459.762750000002</v>
          </cell>
          <cell r="AY16">
            <v>29501.136000000006</v>
          </cell>
          <cell r="AZ16">
            <v>32332.718250000005</v>
          </cell>
          <cell r="BA16">
            <v>35493.554249999994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1.6</v>
          </cell>
          <cell r="BX16">
            <v>1.712</v>
          </cell>
          <cell r="BY16">
            <v>1.968</v>
          </cell>
          <cell r="BZ16">
            <v>2.1920000000000002</v>
          </cell>
          <cell r="CA16">
            <v>2.4319999999999999</v>
          </cell>
          <cell r="CB16">
            <v>2.6720000000000002</v>
          </cell>
          <cell r="CC16">
            <v>2.944</v>
          </cell>
          <cell r="CD16">
            <v>3.2480000000000002</v>
          </cell>
          <cell r="CE16">
            <v>3.488</v>
          </cell>
          <cell r="CF16">
            <v>3.7440000000000002</v>
          </cell>
          <cell r="CG16">
            <v>4.016</v>
          </cell>
          <cell r="CH16">
            <v>4.32</v>
          </cell>
          <cell r="CI16">
            <v>4.6559999999999997</v>
          </cell>
          <cell r="CJ16">
            <v>4.992</v>
          </cell>
          <cell r="CK16">
            <v>5.36</v>
          </cell>
          <cell r="CL16">
            <v>5.7759999999999998</v>
          </cell>
          <cell r="CM16">
            <v>6.1920000000000002</v>
          </cell>
          <cell r="CN16">
            <v>6.6719999999999997</v>
          </cell>
          <cell r="CO16">
            <v>7.1680000000000001</v>
          </cell>
          <cell r="CP16">
            <v>7.8559999999999999</v>
          </cell>
          <cell r="CQ16">
            <v>8.6240000000000006</v>
          </cell>
        </row>
        <row r="17">
          <cell r="B17">
            <v>11</v>
          </cell>
          <cell r="C17" t="str">
            <v>Вредные (4%)</v>
          </cell>
          <cell r="D17">
            <v>2</v>
          </cell>
          <cell r="E17">
            <v>1.5</v>
          </cell>
          <cell r="G17">
            <v>1.05</v>
          </cell>
          <cell r="H17">
            <v>1.04</v>
          </cell>
          <cell r="I17">
            <v>1.0920000000000001</v>
          </cell>
          <cell r="J17">
            <v>168</v>
          </cell>
          <cell r="K17">
            <v>7</v>
          </cell>
          <cell r="L17">
            <v>40.76</v>
          </cell>
          <cell r="M17">
            <v>43.62</v>
          </cell>
          <cell r="N17">
            <v>50.14</v>
          </cell>
          <cell r="O17">
            <v>55.85</v>
          </cell>
          <cell r="P17">
            <v>61.96</v>
          </cell>
          <cell r="Q17">
            <v>68.08</v>
          </cell>
          <cell r="R17">
            <v>75.010000000000005</v>
          </cell>
          <cell r="S17">
            <v>82.75</v>
          </cell>
          <cell r="T17">
            <v>88.87</v>
          </cell>
          <cell r="U17">
            <v>95.39</v>
          </cell>
          <cell r="V17">
            <v>102.32</v>
          </cell>
          <cell r="W17">
            <v>110.06</v>
          </cell>
          <cell r="X17">
            <v>118.63</v>
          </cell>
          <cell r="Y17">
            <v>127.19</v>
          </cell>
          <cell r="Z17">
            <v>136.56</v>
          </cell>
          <cell r="AA17">
            <v>147.16</v>
          </cell>
          <cell r="AB17">
            <v>157.76</v>
          </cell>
          <cell r="AC17">
            <v>169.99</v>
          </cell>
          <cell r="AD17">
            <v>182.63</v>
          </cell>
          <cell r="AE17">
            <v>200.15</v>
          </cell>
          <cell r="AF17">
            <v>219.72</v>
          </cell>
          <cell r="AG17">
            <v>6848.4780000000001</v>
          </cell>
          <cell r="AH17">
            <v>7327.8714600000003</v>
          </cell>
          <cell r="AI17">
            <v>8423.6279400000003</v>
          </cell>
          <cell r="AJ17">
            <v>9382.4148600000008</v>
          </cell>
          <cell r="AK17">
            <v>10409.686560000002</v>
          </cell>
          <cell r="AL17">
            <v>11436.958259999999</v>
          </cell>
          <cell r="AM17">
            <v>12601.199520000002</v>
          </cell>
          <cell r="AN17">
            <v>13902.41034</v>
          </cell>
          <cell r="AO17">
            <v>14929.682040000002</v>
          </cell>
          <cell r="AP17">
            <v>16025.438520000002</v>
          </cell>
          <cell r="AQ17">
            <v>17189.679779999999</v>
          </cell>
          <cell r="AR17">
            <v>18490.890600000006</v>
          </cell>
          <cell r="AS17">
            <v>19929.070980000004</v>
          </cell>
          <cell r="AT17">
            <v>21367.251360000002</v>
          </cell>
          <cell r="AU17">
            <v>22942.401300000005</v>
          </cell>
          <cell r="AV17">
            <v>24723.005580000001</v>
          </cell>
          <cell r="AW17">
            <v>26503.609860000004</v>
          </cell>
          <cell r="AX17">
            <v>28558.153259999999</v>
          </cell>
          <cell r="AY17">
            <v>30681.181440000008</v>
          </cell>
          <cell r="AZ17">
            <v>33626.026980000002</v>
          </cell>
          <cell r="BA17">
            <v>36913.296419999999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1.6</v>
          </cell>
          <cell r="BX17">
            <v>1.712</v>
          </cell>
          <cell r="BY17">
            <v>1.968</v>
          </cell>
          <cell r="BZ17">
            <v>2.1920000000000002</v>
          </cell>
          <cell r="CA17">
            <v>2.4319999999999999</v>
          </cell>
          <cell r="CB17">
            <v>2.6720000000000002</v>
          </cell>
          <cell r="CC17">
            <v>2.944</v>
          </cell>
          <cell r="CD17">
            <v>3.2480000000000002</v>
          </cell>
          <cell r="CE17">
            <v>3.488</v>
          </cell>
          <cell r="CF17">
            <v>3.7440000000000002</v>
          </cell>
          <cell r="CG17">
            <v>4.016</v>
          </cell>
          <cell r="CH17">
            <v>4.32</v>
          </cell>
          <cell r="CI17">
            <v>4.6559999999999997</v>
          </cell>
          <cell r="CJ17">
            <v>4.992</v>
          </cell>
          <cell r="CK17">
            <v>5.36</v>
          </cell>
          <cell r="CL17">
            <v>5.7759999999999998</v>
          </cell>
          <cell r="CM17">
            <v>6.1920000000000002</v>
          </cell>
          <cell r="CN17">
            <v>6.6719999999999997</v>
          </cell>
          <cell r="CO17">
            <v>7.1680000000000001</v>
          </cell>
          <cell r="CP17">
            <v>7.8559999999999999</v>
          </cell>
          <cell r="CQ17">
            <v>8.6240000000000006</v>
          </cell>
        </row>
        <row r="18">
          <cell r="B18">
            <v>12</v>
          </cell>
          <cell r="C18" t="str">
            <v>Вредные, ремотный персонал, облужив.котельную(ув.8%)</v>
          </cell>
          <cell r="D18">
            <v>2</v>
          </cell>
          <cell r="E18">
            <v>1.5</v>
          </cell>
          <cell r="G18">
            <v>1.05</v>
          </cell>
          <cell r="H18">
            <v>1.08</v>
          </cell>
          <cell r="I18">
            <v>1.1340000000000001</v>
          </cell>
          <cell r="J18">
            <v>168</v>
          </cell>
          <cell r="K18">
            <v>7</v>
          </cell>
          <cell r="L18">
            <v>42.33</v>
          </cell>
          <cell r="M18">
            <v>45.3</v>
          </cell>
          <cell r="N18">
            <v>52.07</v>
          </cell>
          <cell r="O18">
            <v>58</v>
          </cell>
          <cell r="P18">
            <v>64.349999999999994</v>
          </cell>
          <cell r="Q18">
            <v>70.7</v>
          </cell>
          <cell r="R18">
            <v>77.89</v>
          </cell>
          <cell r="S18">
            <v>85.94</v>
          </cell>
          <cell r="T18">
            <v>92.29</v>
          </cell>
          <cell r="U18">
            <v>99.06</v>
          </cell>
          <cell r="V18">
            <v>106.25</v>
          </cell>
          <cell r="W18">
            <v>114.3</v>
          </cell>
          <cell r="X18">
            <v>123.19</v>
          </cell>
          <cell r="Y18">
            <v>132.08000000000001</v>
          </cell>
          <cell r="Z18">
            <v>141.81</v>
          </cell>
          <cell r="AA18">
            <v>152.82</v>
          </cell>
          <cell r="AB18">
            <v>163.83000000000001</v>
          </cell>
          <cell r="AC18">
            <v>176.53</v>
          </cell>
          <cell r="AD18">
            <v>189.65</v>
          </cell>
          <cell r="AE18">
            <v>207.85</v>
          </cell>
          <cell r="AF18">
            <v>228.17</v>
          </cell>
          <cell r="AG18">
            <v>7111.8810000000003</v>
          </cell>
          <cell r="AH18">
            <v>7609.7126700000008</v>
          </cell>
          <cell r="AI18">
            <v>8747.6136299999998</v>
          </cell>
          <cell r="AJ18">
            <v>9743.2769700000008</v>
          </cell>
          <cell r="AK18">
            <v>10810.059120000002</v>
          </cell>
          <cell r="AL18">
            <v>11876.841270000001</v>
          </cell>
          <cell r="AM18">
            <v>13085.861040000003</v>
          </cell>
          <cell r="AN18">
            <v>14437.11843</v>
          </cell>
          <cell r="AO18">
            <v>15503.900580000003</v>
          </cell>
          <cell r="AP18">
            <v>16641.80154</v>
          </cell>
          <cell r="AQ18">
            <v>17850.821309999999</v>
          </cell>
          <cell r="AR18">
            <v>19202.078700000005</v>
          </cell>
          <cell r="AS18">
            <v>20695.573710000004</v>
          </cell>
          <cell r="AT18">
            <v>22189.068720000003</v>
          </cell>
          <cell r="AU18">
            <v>23824.801350000005</v>
          </cell>
          <cell r="AV18">
            <v>25673.89041</v>
          </cell>
          <cell r="AW18">
            <v>27522.979470000006</v>
          </cell>
          <cell r="AX18">
            <v>29656.54377</v>
          </cell>
          <cell r="AY18">
            <v>31861.226880000006</v>
          </cell>
          <cell r="AZ18">
            <v>34919.335710000007</v>
          </cell>
          <cell r="BA18">
            <v>38333.038589999996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1.6</v>
          </cell>
          <cell r="BX18">
            <v>1.712</v>
          </cell>
          <cell r="BY18">
            <v>1.968</v>
          </cell>
          <cell r="BZ18">
            <v>2.1920000000000002</v>
          </cell>
          <cell r="CA18">
            <v>2.4319999999999999</v>
          </cell>
          <cell r="CB18">
            <v>2.6720000000000002</v>
          </cell>
          <cell r="CC18">
            <v>2.944</v>
          </cell>
          <cell r="CD18">
            <v>3.2480000000000002</v>
          </cell>
          <cell r="CE18">
            <v>3.488</v>
          </cell>
          <cell r="CF18">
            <v>3.7440000000000002</v>
          </cell>
          <cell r="CG18">
            <v>4.016</v>
          </cell>
          <cell r="CH18">
            <v>4.32</v>
          </cell>
          <cell r="CI18">
            <v>4.6559999999999997</v>
          </cell>
          <cell r="CJ18">
            <v>4.992</v>
          </cell>
          <cell r="CK18">
            <v>5.36</v>
          </cell>
          <cell r="CL18">
            <v>5.7759999999999998</v>
          </cell>
          <cell r="CM18">
            <v>6.1920000000000002</v>
          </cell>
          <cell r="CN18">
            <v>6.6719999999999997</v>
          </cell>
          <cell r="CO18">
            <v>7.1680000000000001</v>
          </cell>
          <cell r="CP18">
            <v>7.8559999999999999</v>
          </cell>
          <cell r="CQ18">
            <v>8.6240000000000006</v>
          </cell>
        </row>
        <row r="19">
          <cell r="A19">
            <v>1</v>
          </cell>
          <cell r="B19">
            <v>13</v>
          </cell>
          <cell r="C19" t="str">
            <v>Вредные, ремонтный перс.основных цехов 1,5,7,10,25,13</v>
          </cell>
          <cell r="D19">
            <v>2</v>
          </cell>
          <cell r="E19">
            <v>1.5</v>
          </cell>
          <cell r="G19">
            <v>1.05</v>
          </cell>
          <cell r="H19">
            <v>1.1200000000000001</v>
          </cell>
          <cell r="I19">
            <v>1.1760000000000002</v>
          </cell>
          <cell r="J19">
            <v>168</v>
          </cell>
          <cell r="K19">
            <v>7</v>
          </cell>
          <cell r="L19">
            <v>43.9</v>
          </cell>
          <cell r="M19">
            <v>46.97</v>
          </cell>
          <cell r="N19">
            <v>54</v>
          </cell>
          <cell r="O19">
            <v>60.14</v>
          </cell>
          <cell r="P19">
            <v>66.73</v>
          </cell>
          <cell r="Q19">
            <v>73.31</v>
          </cell>
          <cell r="R19">
            <v>80.78</v>
          </cell>
          <cell r="S19">
            <v>89.12</v>
          </cell>
          <cell r="T19">
            <v>95.7</v>
          </cell>
          <cell r="U19">
            <v>102.73</v>
          </cell>
          <cell r="V19">
            <v>110.19</v>
          </cell>
          <cell r="W19">
            <v>118.53</v>
          </cell>
          <cell r="X19">
            <v>127.75</v>
          </cell>
          <cell r="Y19">
            <v>136.97</v>
          </cell>
          <cell r="Z19">
            <v>147.07</v>
          </cell>
          <cell r="AA19">
            <v>158.47999999999999</v>
          </cell>
          <cell r="AB19">
            <v>169.89</v>
          </cell>
          <cell r="AC19">
            <v>183.07</v>
          </cell>
          <cell r="AD19">
            <v>196.67</v>
          </cell>
          <cell r="AE19">
            <v>215.55</v>
          </cell>
          <cell r="AF19">
            <v>236.62</v>
          </cell>
          <cell r="AG19">
            <v>7375.2840000000006</v>
          </cell>
          <cell r="AH19">
            <v>7891.5538800000013</v>
          </cell>
          <cell r="AI19">
            <v>9071.5993200000012</v>
          </cell>
          <cell r="AJ19">
            <v>10104.139080000001</v>
          </cell>
          <cell r="AK19">
            <v>11210.431680000002</v>
          </cell>
          <cell r="AL19">
            <v>12316.72428</v>
          </cell>
          <cell r="AM19">
            <v>13570.522560000003</v>
          </cell>
          <cell r="AN19">
            <v>14971.826520000001</v>
          </cell>
          <cell r="AO19">
            <v>16078.119120000003</v>
          </cell>
          <cell r="AP19">
            <v>17258.164560000001</v>
          </cell>
          <cell r="AQ19">
            <v>18511.96284</v>
          </cell>
          <cell r="AR19">
            <v>19913.266800000005</v>
          </cell>
          <cell r="AS19">
            <v>21462.076440000004</v>
          </cell>
          <cell r="AT19">
            <v>23010.886080000004</v>
          </cell>
          <cell r="AU19">
            <v>24707.201400000005</v>
          </cell>
          <cell r="AV19">
            <v>26624.775240000003</v>
          </cell>
          <cell r="AW19">
            <v>28542.349080000007</v>
          </cell>
          <cell r="AX19">
            <v>30754.934280000001</v>
          </cell>
          <cell r="AY19">
            <v>33041.272320000011</v>
          </cell>
          <cell r="AZ19">
            <v>36212.644440000011</v>
          </cell>
          <cell r="BA19">
            <v>39752.780760000001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</v>
          </cell>
          <cell r="BX19">
            <v>1.07</v>
          </cell>
          <cell r="BY19">
            <v>1.23</v>
          </cell>
          <cell r="BZ19">
            <v>1.37</v>
          </cell>
          <cell r="CA19">
            <v>1.52</v>
          </cell>
          <cell r="CB19">
            <v>1.67</v>
          </cell>
          <cell r="CC19">
            <v>1.84</v>
          </cell>
          <cell r="CD19">
            <v>2.0299999999999998</v>
          </cell>
          <cell r="CE19">
            <v>2.1800000000000002</v>
          </cell>
          <cell r="CF19">
            <v>2.34</v>
          </cell>
          <cell r="CG19">
            <v>2.5099999999999998</v>
          </cell>
          <cell r="CH19">
            <v>2.7</v>
          </cell>
          <cell r="CI19">
            <v>2.91</v>
          </cell>
          <cell r="CJ19">
            <v>3.12</v>
          </cell>
          <cell r="CK19">
            <v>3.35</v>
          </cell>
          <cell r="CL19">
            <v>3.61</v>
          </cell>
          <cell r="CM19">
            <v>3.87</v>
          </cell>
          <cell r="CN19">
            <v>4.17</v>
          </cell>
          <cell r="CO19">
            <v>4.4800000000000004</v>
          </cell>
          <cell r="CP19">
            <v>4.91</v>
          </cell>
          <cell r="CQ19">
            <v>5.39</v>
          </cell>
        </row>
        <row r="20">
          <cell r="B20">
            <v>38</v>
          </cell>
          <cell r="C20" t="str">
            <v>Особо-вредные, слесарь КИПиА цеха 20(увеличение на 20%)</v>
          </cell>
          <cell r="D20">
            <v>2</v>
          </cell>
          <cell r="E20">
            <v>1.5</v>
          </cell>
          <cell r="G20">
            <v>1.05</v>
          </cell>
          <cell r="H20">
            <v>1.2</v>
          </cell>
          <cell r="I20">
            <v>1.26</v>
          </cell>
          <cell r="J20">
            <v>151.19999999999999</v>
          </cell>
          <cell r="K20">
            <v>6</v>
          </cell>
          <cell r="L20">
            <v>52.26</v>
          </cell>
          <cell r="M20">
            <v>55.92</v>
          </cell>
          <cell r="N20">
            <v>64.28</v>
          </cell>
          <cell r="O20">
            <v>71.599999999999994</v>
          </cell>
          <cell r="P20">
            <v>79.44</v>
          </cell>
          <cell r="Q20">
            <v>87.28</v>
          </cell>
          <cell r="R20">
            <v>96.16</v>
          </cell>
          <cell r="S20">
            <v>106.09</v>
          </cell>
          <cell r="T20">
            <v>113.93</v>
          </cell>
          <cell r="U20">
            <v>122.29</v>
          </cell>
          <cell r="V20">
            <v>131.18</v>
          </cell>
          <cell r="W20">
            <v>141.11000000000001</v>
          </cell>
          <cell r="X20">
            <v>152.08000000000001</v>
          </cell>
          <cell r="Y20">
            <v>163.06</v>
          </cell>
          <cell r="Z20">
            <v>175.08</v>
          </cell>
          <cell r="AA20">
            <v>188.67</v>
          </cell>
          <cell r="AB20">
            <v>202.26</v>
          </cell>
          <cell r="AC20">
            <v>217.93</v>
          </cell>
          <cell r="AD20">
            <v>234.14</v>
          </cell>
          <cell r="AE20">
            <v>256.61</v>
          </cell>
          <cell r="AF20">
            <v>281.69</v>
          </cell>
          <cell r="AG20">
            <v>7902.09</v>
          </cell>
          <cell r="AH20">
            <v>8455.2363000000005</v>
          </cell>
          <cell r="AI20">
            <v>9719.5707000000002</v>
          </cell>
          <cell r="AJ20">
            <v>10825.863300000001</v>
          </cell>
          <cell r="AK20">
            <v>12011.176800000001</v>
          </cell>
          <cell r="AL20">
            <v>13196.490299999999</v>
          </cell>
          <cell r="AM20">
            <v>14539.845600000002</v>
          </cell>
          <cell r="AN20">
            <v>16041.242699999999</v>
          </cell>
          <cell r="AO20">
            <v>17226.556200000003</v>
          </cell>
          <cell r="AP20">
            <v>18490.890599999999</v>
          </cell>
          <cell r="AQ20">
            <v>19834.245899999998</v>
          </cell>
          <cell r="AR20">
            <v>21335.643000000004</v>
          </cell>
          <cell r="AS20">
            <v>22995.081900000005</v>
          </cell>
          <cell r="AT20">
            <v>24654.520800000002</v>
          </cell>
          <cell r="AU20">
            <v>26472.001500000002</v>
          </cell>
          <cell r="AV20">
            <v>28526.544899999997</v>
          </cell>
          <cell r="AW20">
            <v>30581.088300000003</v>
          </cell>
          <cell r="AX20">
            <v>32951.715299999996</v>
          </cell>
          <cell r="AY20">
            <v>35401.363200000007</v>
          </cell>
          <cell r="AZ20">
            <v>38799.261900000005</v>
          </cell>
          <cell r="BA20">
            <v>42592.265099999997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1.6</v>
          </cell>
          <cell r="BX20">
            <v>1.712</v>
          </cell>
          <cell r="BY20">
            <v>1.968</v>
          </cell>
          <cell r="BZ20">
            <v>2.1920000000000002</v>
          </cell>
          <cell r="CA20">
            <v>2.4319999999999999</v>
          </cell>
          <cell r="CB20">
            <v>2.6720000000000002</v>
          </cell>
          <cell r="CC20">
            <v>2.944</v>
          </cell>
          <cell r="CD20">
            <v>3.2480000000000002</v>
          </cell>
          <cell r="CE20">
            <v>3.488</v>
          </cell>
          <cell r="CF20">
            <v>3.7440000000000002</v>
          </cell>
          <cell r="CG20">
            <v>4.016</v>
          </cell>
          <cell r="CH20">
            <v>4.32</v>
          </cell>
          <cell r="CI20">
            <v>4.6559999999999997</v>
          </cell>
          <cell r="CJ20">
            <v>4.992</v>
          </cell>
          <cell r="CK20">
            <v>5.36</v>
          </cell>
          <cell r="CL20">
            <v>5.7759999999999998</v>
          </cell>
          <cell r="CM20">
            <v>6.1920000000000002</v>
          </cell>
          <cell r="CN20">
            <v>6.6719999999999997</v>
          </cell>
          <cell r="CO20">
            <v>7.1680000000000001</v>
          </cell>
          <cell r="CP20">
            <v>7.8559999999999999</v>
          </cell>
          <cell r="CQ20">
            <v>8.6240000000000006</v>
          </cell>
        </row>
        <row r="21">
          <cell r="A21">
            <v>1</v>
          </cell>
          <cell r="B21">
            <v>20</v>
          </cell>
          <cell r="C21" t="str">
            <v>Особо-вредн.ремонт.перс. цеха1-2 отд.9 цехов 4,51,14,13</v>
          </cell>
          <cell r="D21">
            <v>2</v>
          </cell>
          <cell r="E21">
            <v>1.5</v>
          </cell>
          <cell r="G21">
            <v>1.05</v>
          </cell>
          <cell r="H21">
            <v>1.24</v>
          </cell>
          <cell r="I21">
            <v>1.302</v>
          </cell>
          <cell r="J21">
            <v>151.19999999999999</v>
          </cell>
          <cell r="K21">
            <v>6</v>
          </cell>
          <cell r="L21">
            <v>54</v>
          </cell>
          <cell r="M21">
            <v>57.78</v>
          </cell>
          <cell r="N21">
            <v>66.430000000000007</v>
          </cell>
          <cell r="O21">
            <v>73.989999999999995</v>
          </cell>
          <cell r="P21">
            <v>82.09</v>
          </cell>
          <cell r="Q21">
            <v>90.19</v>
          </cell>
          <cell r="R21">
            <v>99.37</v>
          </cell>
          <cell r="S21">
            <v>109.63</v>
          </cell>
          <cell r="T21">
            <v>117.73</v>
          </cell>
          <cell r="U21">
            <v>126.37</v>
          </cell>
          <cell r="V21">
            <v>135.55000000000001</v>
          </cell>
          <cell r="W21">
            <v>145.81</v>
          </cell>
          <cell r="X21">
            <v>157.15</v>
          </cell>
          <cell r="Y21">
            <v>168.49</v>
          </cell>
          <cell r="Z21">
            <v>180.92</v>
          </cell>
          <cell r="AA21">
            <v>194.96</v>
          </cell>
          <cell r="AB21">
            <v>209</v>
          </cell>
          <cell r="AC21">
            <v>225.2</v>
          </cell>
          <cell r="AD21">
            <v>241.94</v>
          </cell>
          <cell r="AE21">
            <v>265.16000000000003</v>
          </cell>
          <cell r="AF21">
            <v>291.08</v>
          </cell>
          <cell r="AG21">
            <v>8165.4930000000004</v>
          </cell>
          <cell r="AH21">
            <v>8737.077510000001</v>
          </cell>
          <cell r="AI21">
            <v>10043.55639</v>
          </cell>
          <cell r="AJ21">
            <v>11186.725410000001</v>
          </cell>
          <cell r="AK21">
            <v>12411.549360000001</v>
          </cell>
          <cell r="AL21">
            <v>13636.373309999999</v>
          </cell>
          <cell r="AM21">
            <v>15024.507120000002</v>
          </cell>
          <cell r="AN21">
            <v>16575.950789999999</v>
          </cell>
          <cell r="AO21">
            <v>17800.774740000001</v>
          </cell>
          <cell r="AP21">
            <v>19107.25362</v>
          </cell>
          <cell r="AQ21">
            <v>20495.387429999999</v>
          </cell>
          <cell r="AR21">
            <v>22046.831100000003</v>
          </cell>
          <cell r="AS21">
            <v>23761.584630000005</v>
          </cell>
          <cell r="AT21">
            <v>25476.338160000003</v>
          </cell>
          <cell r="AU21">
            <v>27354.401550000002</v>
          </cell>
          <cell r="AV21">
            <v>29477.42973</v>
          </cell>
          <cell r="AW21">
            <v>31600.457910000005</v>
          </cell>
          <cell r="AX21">
            <v>34050.105810000001</v>
          </cell>
          <cell r="AY21">
            <v>36581.408640000009</v>
          </cell>
          <cell r="AZ21">
            <v>40092.570630000002</v>
          </cell>
          <cell r="BA21">
            <v>44012.007269999995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1.07</v>
          </cell>
          <cell r="BY21">
            <v>1.23</v>
          </cell>
          <cell r="BZ21">
            <v>1.37</v>
          </cell>
          <cell r="CA21">
            <v>1.52</v>
          </cell>
          <cell r="CB21">
            <v>1.67</v>
          </cell>
          <cell r="CC21">
            <v>1.84</v>
          </cell>
          <cell r="CD21">
            <v>2.0299999999999998</v>
          </cell>
          <cell r="CE21">
            <v>2.1800000000000002</v>
          </cell>
          <cell r="CF21">
            <v>2.34</v>
          </cell>
          <cell r="CG21">
            <v>2.5099999999999998</v>
          </cell>
          <cell r="CH21">
            <v>2.7</v>
          </cell>
          <cell r="CI21">
            <v>2.91</v>
          </cell>
          <cell r="CJ21">
            <v>3.12</v>
          </cell>
          <cell r="CK21">
            <v>3.35</v>
          </cell>
          <cell r="CL21">
            <v>3.61</v>
          </cell>
          <cell r="CM21">
            <v>3.87</v>
          </cell>
          <cell r="CN21">
            <v>4.17</v>
          </cell>
          <cell r="CO21">
            <v>4.4800000000000004</v>
          </cell>
          <cell r="CP21">
            <v>4.91</v>
          </cell>
          <cell r="CQ21">
            <v>5.39</v>
          </cell>
        </row>
        <row r="22">
          <cell r="A22">
            <v>1</v>
          </cell>
          <cell r="B22">
            <v>21</v>
          </cell>
          <cell r="C22" t="str">
            <v>Особо-вредный ремонтный персонал цехов 3,8,14,13</v>
          </cell>
          <cell r="D22">
            <v>2</v>
          </cell>
          <cell r="E22">
            <v>1.5</v>
          </cell>
          <cell r="G22">
            <v>1.05</v>
          </cell>
          <cell r="H22">
            <v>1.24</v>
          </cell>
          <cell r="I22">
            <v>1.302</v>
          </cell>
          <cell r="J22">
            <v>100.2</v>
          </cell>
          <cell r="K22">
            <v>4</v>
          </cell>
          <cell r="L22">
            <v>81.489999999999995</v>
          </cell>
          <cell r="M22">
            <v>87.2</v>
          </cell>
          <cell r="N22">
            <v>100.24</v>
          </cell>
          <cell r="O22">
            <v>111.64</v>
          </cell>
          <cell r="P22">
            <v>123.87</v>
          </cell>
          <cell r="Q22">
            <v>136.09</v>
          </cell>
          <cell r="R22">
            <v>149.94999999999999</v>
          </cell>
          <cell r="S22">
            <v>165.43</v>
          </cell>
          <cell r="T22">
            <v>177.65</v>
          </cell>
          <cell r="U22">
            <v>190.69</v>
          </cell>
          <cell r="V22">
            <v>204.54</v>
          </cell>
          <cell r="W22">
            <v>220.03</v>
          </cell>
          <cell r="X22">
            <v>237.14</v>
          </cell>
          <cell r="Y22">
            <v>254.25</v>
          </cell>
          <cell r="Z22">
            <v>273</v>
          </cell>
          <cell r="AA22">
            <v>294.19</v>
          </cell>
          <cell r="AB22">
            <v>315.37</v>
          </cell>
          <cell r="AC22">
            <v>339.82</v>
          </cell>
          <cell r="AD22">
            <v>365.08</v>
          </cell>
          <cell r="AE22">
            <v>400.13</v>
          </cell>
          <cell r="AF22">
            <v>439.24</v>
          </cell>
          <cell r="AG22">
            <v>8165.4930000000004</v>
          </cell>
          <cell r="AH22">
            <v>8737.077510000001</v>
          </cell>
          <cell r="AI22">
            <v>10043.55639</v>
          </cell>
          <cell r="AJ22">
            <v>11186.725410000001</v>
          </cell>
          <cell r="AK22">
            <v>12411.549360000001</v>
          </cell>
          <cell r="AL22">
            <v>13636.373309999999</v>
          </cell>
          <cell r="AM22">
            <v>15024.507120000002</v>
          </cell>
          <cell r="AN22">
            <v>16575.950789999999</v>
          </cell>
          <cell r="AO22">
            <v>17800.774740000001</v>
          </cell>
          <cell r="AP22">
            <v>19107.25362</v>
          </cell>
          <cell r="AQ22">
            <v>20495.387429999999</v>
          </cell>
          <cell r="AR22">
            <v>22046.831100000003</v>
          </cell>
          <cell r="AS22">
            <v>23761.584630000005</v>
          </cell>
          <cell r="AT22">
            <v>25476.338160000003</v>
          </cell>
          <cell r="AU22">
            <v>27354.401550000002</v>
          </cell>
          <cell r="AV22">
            <v>29477.42973</v>
          </cell>
          <cell r="AW22">
            <v>31600.457910000005</v>
          </cell>
          <cell r="AX22">
            <v>34050.105810000001</v>
          </cell>
          <cell r="AY22">
            <v>36581.408640000009</v>
          </cell>
          <cell r="AZ22">
            <v>40092.570630000002</v>
          </cell>
          <cell r="BA22">
            <v>44012.007269999995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</v>
          </cell>
          <cell r="BX22">
            <v>1.07</v>
          </cell>
          <cell r="BY22">
            <v>1.23</v>
          </cell>
          <cell r="BZ22">
            <v>1.37</v>
          </cell>
          <cell r="CA22">
            <v>1.52</v>
          </cell>
          <cell r="CB22">
            <v>1.67</v>
          </cell>
          <cell r="CC22">
            <v>1.84</v>
          </cell>
          <cell r="CD22">
            <v>2.0299999999999998</v>
          </cell>
          <cell r="CE22">
            <v>2.1800000000000002</v>
          </cell>
          <cell r="CF22">
            <v>2.34</v>
          </cell>
          <cell r="CG22">
            <v>2.5099999999999998</v>
          </cell>
          <cell r="CH22">
            <v>2.7</v>
          </cell>
          <cell r="CI22">
            <v>2.91</v>
          </cell>
          <cell r="CJ22">
            <v>3.12</v>
          </cell>
          <cell r="CK22">
            <v>3.35</v>
          </cell>
          <cell r="CL22">
            <v>3.61</v>
          </cell>
          <cell r="CM22">
            <v>3.87</v>
          </cell>
          <cell r="CN22">
            <v>4.17</v>
          </cell>
          <cell r="CO22">
            <v>4.4800000000000004</v>
          </cell>
          <cell r="CP22">
            <v>4.91</v>
          </cell>
          <cell r="CQ22">
            <v>5.39</v>
          </cell>
        </row>
        <row r="23">
          <cell r="B23">
            <v>39</v>
          </cell>
          <cell r="C23" t="str">
            <v>Особо-вредные (24%)</v>
          </cell>
          <cell r="D23">
            <v>2</v>
          </cell>
          <cell r="E23">
            <v>1.5</v>
          </cell>
          <cell r="G23">
            <v>1.05</v>
          </cell>
          <cell r="H23">
            <v>1.24</v>
          </cell>
          <cell r="I23">
            <v>1.302</v>
          </cell>
          <cell r="J23">
            <v>100.2</v>
          </cell>
          <cell r="K23">
            <v>4</v>
          </cell>
          <cell r="L23">
            <v>81.489999999999995</v>
          </cell>
          <cell r="M23">
            <v>87.2</v>
          </cell>
          <cell r="N23">
            <v>100.24</v>
          </cell>
          <cell r="O23">
            <v>111.64</v>
          </cell>
          <cell r="P23">
            <v>123.87</v>
          </cell>
          <cell r="Q23">
            <v>136.09</v>
          </cell>
          <cell r="R23">
            <v>149.94999999999999</v>
          </cell>
          <cell r="S23">
            <v>165.43</v>
          </cell>
          <cell r="T23">
            <v>177.65</v>
          </cell>
          <cell r="U23">
            <v>190.69</v>
          </cell>
          <cell r="V23">
            <v>204.54</v>
          </cell>
          <cell r="W23">
            <v>220.03</v>
          </cell>
          <cell r="X23">
            <v>237.14</v>
          </cell>
          <cell r="Y23">
            <v>254.25</v>
          </cell>
          <cell r="Z23">
            <v>273</v>
          </cell>
          <cell r="AA23">
            <v>294.19</v>
          </cell>
          <cell r="AB23">
            <v>315.37</v>
          </cell>
          <cell r="AC23">
            <v>339.82</v>
          </cell>
          <cell r="AD23">
            <v>365.08</v>
          </cell>
          <cell r="AE23">
            <v>400.13</v>
          </cell>
          <cell r="AF23">
            <v>439.24</v>
          </cell>
          <cell r="AG23">
            <v>8165.4930000000004</v>
          </cell>
          <cell r="AH23">
            <v>8737.077510000001</v>
          </cell>
          <cell r="AI23">
            <v>10043.55639</v>
          </cell>
          <cell r="AJ23">
            <v>11186.725410000001</v>
          </cell>
          <cell r="AK23">
            <v>12411.549360000001</v>
          </cell>
          <cell r="AL23">
            <v>13636.373309999999</v>
          </cell>
          <cell r="AM23">
            <v>15024.507120000002</v>
          </cell>
          <cell r="AN23">
            <v>16575.950789999999</v>
          </cell>
          <cell r="AO23">
            <v>17800.774740000001</v>
          </cell>
          <cell r="AP23">
            <v>19107.25362</v>
          </cell>
          <cell r="AQ23">
            <v>20495.387429999999</v>
          </cell>
          <cell r="AR23">
            <v>22046.831100000003</v>
          </cell>
          <cell r="AS23">
            <v>23761.584630000005</v>
          </cell>
          <cell r="AT23">
            <v>25476.338160000003</v>
          </cell>
          <cell r="AU23">
            <v>27354.401550000002</v>
          </cell>
          <cell r="AV23">
            <v>29477.42973</v>
          </cell>
          <cell r="AW23">
            <v>31600.457910000005</v>
          </cell>
          <cell r="AX23">
            <v>34050.105810000001</v>
          </cell>
          <cell r="AY23">
            <v>36581.408640000009</v>
          </cell>
          <cell r="AZ23">
            <v>40092.570630000002</v>
          </cell>
          <cell r="BA23">
            <v>44012.007269999995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1.6</v>
          </cell>
          <cell r="BX23">
            <v>1.712</v>
          </cell>
          <cell r="BY23">
            <v>1.968</v>
          </cell>
          <cell r="BZ23">
            <v>2.1920000000000002</v>
          </cell>
          <cell r="CA23">
            <v>2.4319999999999999</v>
          </cell>
          <cell r="CB23">
            <v>2.6720000000000002</v>
          </cell>
          <cell r="CC23">
            <v>2.944</v>
          </cell>
          <cell r="CD23">
            <v>3.2480000000000002</v>
          </cell>
          <cell r="CE23">
            <v>3.488</v>
          </cell>
          <cell r="CF23">
            <v>3.7440000000000002</v>
          </cell>
          <cell r="CG23">
            <v>4.016</v>
          </cell>
          <cell r="CH23">
            <v>4.32</v>
          </cell>
          <cell r="CI23">
            <v>4.6559999999999997</v>
          </cell>
          <cell r="CJ23">
            <v>4.992</v>
          </cell>
          <cell r="CK23">
            <v>5.36</v>
          </cell>
          <cell r="CL23">
            <v>5.7759999999999998</v>
          </cell>
          <cell r="CM23">
            <v>6.1920000000000002</v>
          </cell>
          <cell r="CN23">
            <v>6.6719999999999997</v>
          </cell>
          <cell r="CO23">
            <v>7.1680000000000001</v>
          </cell>
          <cell r="CP23">
            <v>7.8559999999999999</v>
          </cell>
          <cell r="CQ23">
            <v>8.6240000000000006</v>
          </cell>
        </row>
        <row r="24">
          <cell r="B24">
            <v>50</v>
          </cell>
          <cell r="C24" t="str">
            <v>Нормальные</v>
          </cell>
          <cell r="D24">
            <v>3</v>
          </cell>
          <cell r="E24">
            <v>1.1000000000000001</v>
          </cell>
          <cell r="G24">
            <v>1</v>
          </cell>
          <cell r="H24">
            <v>1</v>
          </cell>
          <cell r="I24">
            <v>1</v>
          </cell>
          <cell r="J24">
            <v>168</v>
          </cell>
          <cell r="K24">
            <v>7</v>
          </cell>
          <cell r="L24">
            <v>27.38</v>
          </cell>
          <cell r="M24">
            <v>29.29</v>
          </cell>
          <cell r="N24">
            <v>33.67</v>
          </cell>
          <cell r="O24">
            <v>37.5</v>
          </cell>
          <cell r="P24">
            <v>41.61</v>
          </cell>
          <cell r="Q24">
            <v>45.72</v>
          </cell>
          <cell r="R24">
            <v>50.37</v>
          </cell>
          <cell r="S24">
            <v>55.57</v>
          </cell>
          <cell r="T24">
            <v>59.68</v>
          </cell>
          <cell r="U24">
            <v>64.06</v>
          </cell>
          <cell r="V24">
            <v>68.709999999999994</v>
          </cell>
          <cell r="W24">
            <v>73.91</v>
          </cell>
          <cell r="X24">
            <v>79.66</v>
          </cell>
          <cell r="Y24">
            <v>85.41</v>
          </cell>
          <cell r="Z24">
            <v>91.71</v>
          </cell>
          <cell r="AA24">
            <v>98.83</v>
          </cell>
          <cell r="AB24">
            <v>105.94</v>
          </cell>
          <cell r="AC24">
            <v>114.16</v>
          </cell>
          <cell r="AD24">
            <v>122.64</v>
          </cell>
          <cell r="AE24">
            <v>134.41</v>
          </cell>
          <cell r="AF24">
            <v>147.55000000000001</v>
          </cell>
          <cell r="AG24">
            <v>4599.1000000000004</v>
          </cell>
          <cell r="AH24">
            <v>4921.0370000000003</v>
          </cell>
          <cell r="AI24">
            <v>5656.893</v>
          </cell>
          <cell r="AJ24">
            <v>6300.7670000000007</v>
          </cell>
          <cell r="AK24">
            <v>6990.6320000000005</v>
          </cell>
          <cell r="AL24">
            <v>7680.4970000000003</v>
          </cell>
          <cell r="AM24">
            <v>8462.344000000001</v>
          </cell>
          <cell r="AN24">
            <v>9336.1730000000007</v>
          </cell>
          <cell r="AO24">
            <v>10026.038000000002</v>
          </cell>
          <cell r="AP24">
            <v>10761.894</v>
          </cell>
          <cell r="AQ24">
            <v>11543.741</v>
          </cell>
          <cell r="AR24">
            <v>12417.570000000002</v>
          </cell>
          <cell r="AS24">
            <v>13383.381000000001</v>
          </cell>
          <cell r="AT24">
            <v>14349.192000000001</v>
          </cell>
          <cell r="AU24">
            <v>15406.985000000002</v>
          </cell>
          <cell r="AV24">
            <v>16602.751</v>
          </cell>
          <cell r="AW24">
            <v>17798.517000000003</v>
          </cell>
          <cell r="AX24">
            <v>19178.246999999999</v>
          </cell>
          <cell r="AY24">
            <v>20603.968000000004</v>
          </cell>
          <cell r="AZ24">
            <v>22581.581000000002</v>
          </cell>
          <cell r="BA24">
            <v>24789.149000000001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1.6</v>
          </cell>
          <cell r="BX24">
            <v>1.712</v>
          </cell>
          <cell r="BY24">
            <v>1.968</v>
          </cell>
          <cell r="BZ24">
            <v>2.1920000000000002</v>
          </cell>
          <cell r="CA24">
            <v>2.4319999999999999</v>
          </cell>
          <cell r="CB24">
            <v>2.6720000000000002</v>
          </cell>
          <cell r="CC24">
            <v>2.944</v>
          </cell>
          <cell r="CD24">
            <v>3.2480000000000002</v>
          </cell>
          <cell r="CE24">
            <v>3.488</v>
          </cell>
          <cell r="CF24">
            <v>3.7440000000000002</v>
          </cell>
          <cell r="CG24">
            <v>4.016</v>
          </cell>
          <cell r="CH24">
            <v>4.32</v>
          </cell>
          <cell r="CI24">
            <v>4.6559999999999997</v>
          </cell>
          <cell r="CJ24">
            <v>4.992</v>
          </cell>
          <cell r="CK24">
            <v>5.36</v>
          </cell>
          <cell r="CL24">
            <v>5.7759999999999998</v>
          </cell>
          <cell r="CM24">
            <v>6.1920000000000002</v>
          </cell>
          <cell r="CN24">
            <v>6.6719999999999997</v>
          </cell>
          <cell r="CO24">
            <v>7.1680000000000001</v>
          </cell>
          <cell r="CP24">
            <v>7.8559999999999999</v>
          </cell>
          <cell r="CQ24">
            <v>8.6240000000000006</v>
          </cell>
        </row>
        <row r="25">
          <cell r="A25">
            <v>1</v>
          </cell>
          <cell r="B25">
            <v>35</v>
          </cell>
          <cell r="C25" t="str">
            <v>Hормальные</v>
          </cell>
          <cell r="D25">
            <v>4</v>
          </cell>
          <cell r="E25">
            <v>1</v>
          </cell>
          <cell r="G25">
            <v>1</v>
          </cell>
          <cell r="H25">
            <v>1</v>
          </cell>
          <cell r="I25">
            <v>1</v>
          </cell>
          <cell r="J25">
            <v>168</v>
          </cell>
          <cell r="K25">
            <v>7</v>
          </cell>
          <cell r="L25">
            <v>24.89</v>
          </cell>
          <cell r="M25">
            <v>26.63</v>
          </cell>
          <cell r="N25">
            <v>28.62</v>
          </cell>
          <cell r="O25">
            <v>30.86</v>
          </cell>
          <cell r="P25">
            <v>33.1</v>
          </cell>
          <cell r="Q25">
            <v>35.590000000000003</v>
          </cell>
          <cell r="R25">
            <v>38.33</v>
          </cell>
          <cell r="S25">
            <v>41.31</v>
          </cell>
          <cell r="T25">
            <v>44.3</v>
          </cell>
          <cell r="U25">
            <v>47.53</v>
          </cell>
          <cell r="V25">
            <v>51.02</v>
          </cell>
          <cell r="W25">
            <v>54.75</v>
          </cell>
          <cell r="X25">
            <v>58.98</v>
          </cell>
          <cell r="Y25">
            <v>63.46</v>
          </cell>
          <cell r="Z25">
            <v>68.19</v>
          </cell>
          <cell r="AA25">
            <v>73.42</v>
          </cell>
          <cell r="AB25">
            <v>78.89</v>
          </cell>
          <cell r="AC25">
            <v>84.86</v>
          </cell>
          <cell r="AD25">
            <v>91.33</v>
          </cell>
          <cell r="AE25">
            <v>98.05</v>
          </cell>
          <cell r="AF25">
            <v>105.52</v>
          </cell>
          <cell r="AG25">
            <v>4181</v>
          </cell>
          <cell r="AH25">
            <v>4473.67</v>
          </cell>
          <cell r="AI25">
            <v>4808.1499999999996</v>
          </cell>
          <cell r="AJ25">
            <v>5184.4399999999996</v>
          </cell>
          <cell r="AK25">
            <v>5560.7300000000005</v>
          </cell>
          <cell r="AL25">
            <v>5978.83</v>
          </cell>
          <cell r="AM25">
            <v>6438.74</v>
          </cell>
          <cell r="AN25">
            <v>6940.46</v>
          </cell>
          <cell r="AO25">
            <v>7442.18</v>
          </cell>
          <cell r="AP25">
            <v>7985.71</v>
          </cell>
          <cell r="AQ25">
            <v>8571.0499999999993</v>
          </cell>
          <cell r="AR25">
            <v>9198.2000000000007</v>
          </cell>
          <cell r="AS25">
            <v>9908.9700000000012</v>
          </cell>
          <cell r="AT25">
            <v>10661.55</v>
          </cell>
          <cell r="AU25">
            <v>11455.94</v>
          </cell>
          <cell r="AV25">
            <v>12333.95</v>
          </cell>
          <cell r="AW25">
            <v>13253.77</v>
          </cell>
          <cell r="AX25">
            <v>14257.210000000001</v>
          </cell>
          <cell r="AY25">
            <v>15344.27</v>
          </cell>
          <cell r="AZ25">
            <v>16473.14</v>
          </cell>
          <cell r="BA25">
            <v>17727.440000000002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1.6</v>
          </cell>
          <cell r="BX25">
            <v>1.712</v>
          </cell>
          <cell r="BY25">
            <v>1.968</v>
          </cell>
          <cell r="BZ25">
            <v>2.1920000000000002</v>
          </cell>
          <cell r="CA25">
            <v>2.4319999999999999</v>
          </cell>
          <cell r="CB25">
            <v>2.6720000000000002</v>
          </cell>
          <cell r="CC25">
            <v>2.944</v>
          </cell>
          <cell r="CD25">
            <v>3.2480000000000002</v>
          </cell>
          <cell r="CE25">
            <v>3.488</v>
          </cell>
          <cell r="CF25">
            <v>3.7440000000000002</v>
          </cell>
          <cell r="CG25">
            <v>4.016</v>
          </cell>
          <cell r="CH25">
            <v>4.32</v>
          </cell>
          <cell r="CI25">
            <v>4.6559999999999997</v>
          </cell>
          <cell r="CJ25">
            <v>4.992</v>
          </cell>
          <cell r="CK25">
            <v>5.36</v>
          </cell>
          <cell r="CL25">
            <v>5.7759999999999998</v>
          </cell>
          <cell r="CM25">
            <v>6.1920000000000002</v>
          </cell>
          <cell r="CN25">
            <v>6.6719999999999997</v>
          </cell>
          <cell r="CO25">
            <v>7.1680000000000001</v>
          </cell>
          <cell r="CP25">
            <v>7.8559999999999999</v>
          </cell>
          <cell r="CQ25">
            <v>8.6240000000000006</v>
          </cell>
        </row>
        <row r="26">
          <cell r="A26">
            <v>1</v>
          </cell>
          <cell r="B26">
            <v>36</v>
          </cell>
          <cell r="C26" t="str">
            <v>Вредные (8%)</v>
          </cell>
          <cell r="D26">
            <v>4</v>
          </cell>
          <cell r="E26">
            <v>1</v>
          </cell>
          <cell r="G26">
            <v>1</v>
          </cell>
          <cell r="H26">
            <v>1.08</v>
          </cell>
          <cell r="I26">
            <v>1.08</v>
          </cell>
          <cell r="J26">
            <v>168</v>
          </cell>
          <cell r="K26">
            <v>7</v>
          </cell>
          <cell r="L26">
            <v>26.88</v>
          </cell>
          <cell r="M26">
            <v>28.76</v>
          </cell>
          <cell r="N26">
            <v>30.91</v>
          </cell>
          <cell r="O26">
            <v>33.33</v>
          </cell>
          <cell r="P26">
            <v>35.75</v>
          </cell>
          <cell r="Q26">
            <v>38.44</v>
          </cell>
          <cell r="R26">
            <v>41.39</v>
          </cell>
          <cell r="S26">
            <v>44.62</v>
          </cell>
          <cell r="T26">
            <v>47.84</v>
          </cell>
          <cell r="U26">
            <v>51.34</v>
          </cell>
          <cell r="V26">
            <v>55.1</v>
          </cell>
          <cell r="W26">
            <v>59.13</v>
          </cell>
          <cell r="X26">
            <v>63.7</v>
          </cell>
          <cell r="Y26">
            <v>68.540000000000006</v>
          </cell>
          <cell r="Z26">
            <v>73.650000000000006</v>
          </cell>
          <cell r="AA26">
            <v>79.290000000000006</v>
          </cell>
          <cell r="AB26">
            <v>85.2</v>
          </cell>
          <cell r="AC26">
            <v>91.65</v>
          </cell>
          <cell r="AD26">
            <v>98.64</v>
          </cell>
          <cell r="AE26">
            <v>105.9</v>
          </cell>
          <cell r="AF26">
            <v>113.96</v>
          </cell>
          <cell r="AG26">
            <v>4515.4800000000005</v>
          </cell>
          <cell r="AH26">
            <v>4831.5636000000004</v>
          </cell>
          <cell r="AI26">
            <v>5192.8019999999997</v>
          </cell>
          <cell r="AJ26">
            <v>5599.1952000000001</v>
          </cell>
          <cell r="AK26">
            <v>6005.5884000000005</v>
          </cell>
          <cell r="AL26">
            <v>6457.1364000000003</v>
          </cell>
          <cell r="AM26">
            <v>6953.8392000000003</v>
          </cell>
          <cell r="AN26">
            <v>7495.6968000000006</v>
          </cell>
          <cell r="AO26">
            <v>8037.5544000000009</v>
          </cell>
          <cell r="AP26">
            <v>8624.5668000000005</v>
          </cell>
          <cell r="AQ26">
            <v>9256.7340000000004</v>
          </cell>
          <cell r="AR26">
            <v>9934.0560000000023</v>
          </cell>
          <cell r="AS26">
            <v>10701.687600000001</v>
          </cell>
          <cell r="AT26">
            <v>11514.474</v>
          </cell>
          <cell r="AU26">
            <v>12372.415200000001</v>
          </cell>
          <cell r="AV26">
            <v>13320.666000000001</v>
          </cell>
          <cell r="AW26">
            <v>14314.071600000001</v>
          </cell>
          <cell r="AX26">
            <v>15397.786800000002</v>
          </cell>
          <cell r="AY26">
            <v>16571.811600000001</v>
          </cell>
          <cell r="AZ26">
            <v>17790.9912</v>
          </cell>
          <cell r="BA26">
            <v>19145.635200000004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1</v>
          </cell>
          <cell r="BX26">
            <v>1.07</v>
          </cell>
          <cell r="BY26">
            <v>1.23</v>
          </cell>
          <cell r="BZ26">
            <v>1.37</v>
          </cell>
          <cell r="CA26">
            <v>1.52</v>
          </cell>
          <cell r="CB26">
            <v>1.67</v>
          </cell>
          <cell r="CC26">
            <v>1.84</v>
          </cell>
          <cell r="CD26">
            <v>2.0299999999999998</v>
          </cell>
          <cell r="CE26">
            <v>2.1800000000000002</v>
          </cell>
          <cell r="CF26">
            <v>2.34</v>
          </cell>
          <cell r="CG26">
            <v>2.5099999999999998</v>
          </cell>
          <cell r="CH26">
            <v>2.7</v>
          </cell>
          <cell r="CI26">
            <v>2.91</v>
          </cell>
          <cell r="CJ26">
            <v>3.12</v>
          </cell>
          <cell r="CK26">
            <v>3.35</v>
          </cell>
          <cell r="CL26">
            <v>3.61</v>
          </cell>
          <cell r="CM26">
            <v>3.87</v>
          </cell>
          <cell r="CN26">
            <v>4.17</v>
          </cell>
          <cell r="CO26">
            <v>4.4800000000000004</v>
          </cell>
          <cell r="CP26">
            <v>4.91</v>
          </cell>
          <cell r="CQ26">
            <v>5.39</v>
          </cell>
        </row>
        <row r="27">
          <cell r="A27">
            <v>1</v>
          </cell>
          <cell r="B27">
            <v>37</v>
          </cell>
          <cell r="C27" t="str">
            <v>Вредные (12%)</v>
          </cell>
          <cell r="D27">
            <v>4</v>
          </cell>
          <cell r="E27">
            <v>1</v>
          </cell>
          <cell r="G27">
            <v>1</v>
          </cell>
          <cell r="H27">
            <v>1.1200000000000001</v>
          </cell>
          <cell r="I27">
            <v>1.1200000000000001</v>
          </cell>
          <cell r="J27">
            <v>168</v>
          </cell>
          <cell r="K27">
            <v>7</v>
          </cell>
          <cell r="L27">
            <v>27.87</v>
          </cell>
          <cell r="M27">
            <v>29.82</v>
          </cell>
          <cell r="N27">
            <v>32.049999999999997</v>
          </cell>
          <cell r="O27">
            <v>34.56</v>
          </cell>
          <cell r="P27">
            <v>37.07</v>
          </cell>
          <cell r="Q27">
            <v>39.86</v>
          </cell>
          <cell r="R27">
            <v>42.92</v>
          </cell>
          <cell r="S27">
            <v>46.27</v>
          </cell>
          <cell r="T27">
            <v>49.61</v>
          </cell>
          <cell r="U27">
            <v>53.24</v>
          </cell>
          <cell r="V27">
            <v>57.14</v>
          </cell>
          <cell r="W27">
            <v>61.32</v>
          </cell>
          <cell r="X27">
            <v>66.06</v>
          </cell>
          <cell r="Y27">
            <v>71.08</v>
          </cell>
          <cell r="Z27">
            <v>76.37</v>
          </cell>
          <cell r="AA27">
            <v>82.23</v>
          </cell>
          <cell r="AB27">
            <v>88.36</v>
          </cell>
          <cell r="AC27">
            <v>95.05</v>
          </cell>
          <cell r="AD27">
            <v>102.3</v>
          </cell>
          <cell r="AE27">
            <v>109.82</v>
          </cell>
          <cell r="AF27">
            <v>118.18</v>
          </cell>
          <cell r="AG27">
            <v>4682.72</v>
          </cell>
          <cell r="AH27">
            <v>5010.5104000000001</v>
          </cell>
          <cell r="AI27">
            <v>5385.1279999999997</v>
          </cell>
          <cell r="AJ27">
            <v>5806.5727999999999</v>
          </cell>
          <cell r="AK27">
            <v>6228.017600000001</v>
          </cell>
          <cell r="AL27">
            <v>6696.289600000001</v>
          </cell>
          <cell r="AM27">
            <v>7211.3888000000006</v>
          </cell>
          <cell r="AN27">
            <v>7773.3152000000009</v>
          </cell>
          <cell r="AO27">
            <v>8335.2416000000012</v>
          </cell>
          <cell r="AP27">
            <v>8943.9952000000012</v>
          </cell>
          <cell r="AQ27">
            <v>9599.5760000000009</v>
          </cell>
          <cell r="AR27">
            <v>10301.984000000002</v>
          </cell>
          <cell r="AS27">
            <v>11098.046400000003</v>
          </cell>
          <cell r="AT27">
            <v>11940.936</v>
          </cell>
          <cell r="AU27">
            <v>12830.652800000002</v>
          </cell>
          <cell r="AV27">
            <v>13814.024000000001</v>
          </cell>
          <cell r="AW27">
            <v>14844.222400000002</v>
          </cell>
          <cell r="AX27">
            <v>15968.075200000003</v>
          </cell>
          <cell r="AY27">
            <v>17185.582400000003</v>
          </cell>
          <cell r="AZ27">
            <v>18449.916800000003</v>
          </cell>
          <cell r="BA27">
            <v>19854.732800000005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1.2</v>
          </cell>
          <cell r="BX27">
            <v>1.284</v>
          </cell>
          <cell r="BY27">
            <v>1.476</v>
          </cell>
          <cell r="BZ27">
            <v>1.6439999999999999</v>
          </cell>
          <cell r="CA27">
            <v>1.8240000000000001</v>
          </cell>
          <cell r="CB27">
            <v>2.004</v>
          </cell>
          <cell r="CC27">
            <v>2.2080000000000002</v>
          </cell>
          <cell r="CD27">
            <v>2.4359999999999999</v>
          </cell>
          <cell r="CE27">
            <v>2.6160000000000001</v>
          </cell>
          <cell r="CF27">
            <v>2.8079999999999998</v>
          </cell>
          <cell r="CG27">
            <v>3.012</v>
          </cell>
          <cell r="CH27">
            <v>3.24</v>
          </cell>
          <cell r="CI27">
            <v>3.492</v>
          </cell>
          <cell r="CJ27">
            <v>3.7440000000000002</v>
          </cell>
          <cell r="CK27">
            <v>4.0199999999999996</v>
          </cell>
          <cell r="CL27">
            <v>4.3319999999999999</v>
          </cell>
          <cell r="CM27">
            <v>4.6440000000000001</v>
          </cell>
          <cell r="CN27">
            <v>5.0039999999999996</v>
          </cell>
          <cell r="CO27">
            <v>5.3760000000000003</v>
          </cell>
          <cell r="CP27">
            <v>5.8920000000000003</v>
          </cell>
          <cell r="CQ27">
            <v>6.468</v>
          </cell>
        </row>
      </sheetData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 таб"/>
      <sheetName val="Смета КРС (общ)"/>
      <sheetName val="финанс"/>
      <sheetName val="кур раз"/>
      <sheetName val="элэн"/>
      <sheetName val="тепэн"/>
      <sheetName val="химвод"/>
      <sheetName val="Смета КРС (с шин и трансп)"/>
      <sheetName val="Смета КРС (предп)"/>
      <sheetName val="Смета ээ"/>
      <sheetName val="Смета тэ"/>
      <sheetName val="Смета хв"/>
      <sheetName val="энер"/>
      <sheetName val="износ"/>
      <sheetName val="транзит"/>
      <sheetName val="произв"/>
      <sheetName val="сырье"/>
      <sheetName val="водопотр"/>
      <sheetName val="норм"/>
      <sheetName val="покуп свод"/>
      <sheetName val="покуп тэц"/>
      <sheetName val="покуп ТЭЦ-1"/>
      <sheetName val="покуп ТЭЦ-3"/>
      <sheetName val="покуп КТС"/>
      <sheetName val="топливо КРС"/>
      <sheetName val="топливо Т-3"/>
      <sheetName val="топливо Т-1"/>
      <sheetName val="внеш сети"/>
      <sheetName val="произ "/>
      <sheetName val="др п17 св"/>
      <sheetName val="др17 тэц"/>
      <sheetName val="др17 тэц-1"/>
      <sheetName val="др17 тэц-3"/>
      <sheetName val="др17 ктс"/>
      <sheetName val="связь тэц"/>
      <sheetName val="связь ТЭЦ-1"/>
      <sheetName val="связь ТЭЦ-3"/>
      <sheetName val="связь КТС"/>
      <sheetName val="дисп  тэц1,тэц3"/>
      <sheetName val="др 21 свод"/>
      <sheetName val="др21 ТЭЦ"/>
      <sheetName val="др21 ТЭЦ-1"/>
      <sheetName val="др21 ТЭЦ-3"/>
      <sheetName val="др21 ктс"/>
      <sheetName val="др21  сбыт"/>
      <sheetName val="др21 оф"/>
      <sheetName val="ком усл св"/>
      <sheetName val="ком тэц"/>
      <sheetName val="ком ТЭЦ-1"/>
      <sheetName val="ком ТЭЦ-3"/>
      <sheetName val="ком КТС"/>
      <sheetName val="ком сбыт"/>
      <sheetName val="ком оф"/>
      <sheetName val="иформ  офис"/>
      <sheetName val="связь СВОД"/>
      <sheetName val="связь СБЫТ"/>
      <sheetName val="связь оф"/>
      <sheetName val="расх по реал"/>
      <sheetName val="предст"/>
      <sheetName val="кредит"/>
      <sheetName val="приб ставк"/>
      <sheetName val="расш прибыли"/>
      <sheetName val="PL тепло"/>
      <sheetName val="Pl электро"/>
      <sheetName val="потери"/>
      <sheetName val="лизинг"/>
      <sheetName val="присоед мощность"/>
      <sheetName val="Аморт ОС"/>
      <sheetName val="аморт НМА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A15" t="str">
            <v>№ п.п.</v>
          </cell>
          <cell r="B15" t="str">
            <v>наменование показателейnames of parameters</v>
          </cell>
          <cell r="C15" t="str">
            <v>един.Изм.</v>
          </cell>
          <cell r="D15" t="str">
            <v>Проектируемые субъектом показатели для расчета тарифа на 2001 год по ТОО "Караганда-Пауэр" a subjet's projected parameters to calculate tariff for 2001</v>
          </cell>
          <cell r="H15" t="str">
            <v>Проектируемые субъектом показатели для расчета тарифа на 2001 год  по ТЭЦ - 1 a subjet's projected parameters to calculate tariff for 2001</v>
          </cell>
          <cell r="L15" t="str">
            <v>Проектируемые субъектом показатели для расчета тарифа на 2001 год  по ТЭЦ - 3 a subjet's projected parameters to calculate tariff for 2001</v>
          </cell>
          <cell r="P15" t="str">
            <v>Проектируемые субъектом показатели для расчета тарифа на 2001 год  по КТС a subjet's projected parameters to calculate tariff for 2001</v>
          </cell>
          <cell r="T15" t="str">
            <v>Проектируемые субъектом показатели для расчета тарифа на 2001 год  по  службе сбыта a subjet's projected parameters to calculate tariff for 2001</v>
          </cell>
          <cell r="X15" t="str">
            <v>Проектируемые субъектом показатели для расчета тарифа на 2001 год  по  офису a subjet's projected parameters to calculate tariff for 2001</v>
          </cell>
        </row>
        <row r="16">
          <cell r="D16" t="str">
            <v>ВсегоTotal</v>
          </cell>
          <cell r="E16" t="str">
            <v>электроэнергия  electric power</v>
          </cell>
          <cell r="F16" t="str">
            <v>теплоэнергия  thermal energy</v>
          </cell>
          <cell r="G16" t="str">
            <v>химочищенная водаchemically purified water</v>
          </cell>
          <cell r="H16" t="str">
            <v>ВсегоTotal</v>
          </cell>
          <cell r="I16" t="str">
            <v>электроэнергия  electric power</v>
          </cell>
          <cell r="J16" t="str">
            <v>теплоэнергия  thermal energy</v>
          </cell>
          <cell r="K16" t="str">
            <v>химочищенная водаchemically purified water</v>
          </cell>
          <cell r="L16" t="str">
            <v>ВсегоTotal</v>
          </cell>
          <cell r="M16" t="str">
            <v>электроэнергия  electric power</v>
          </cell>
          <cell r="N16" t="str">
            <v>теплоэнергия  thermal energy</v>
          </cell>
          <cell r="O16" t="str">
            <v>химочищенная водаchemically purified water</v>
          </cell>
          <cell r="P16" t="str">
            <v>ВсегоTotal</v>
          </cell>
          <cell r="Q16" t="str">
            <v>электроэнергия  electric power</v>
          </cell>
          <cell r="R16" t="str">
            <v>теплоэнергия  thermal energy</v>
          </cell>
          <cell r="S16" t="str">
            <v>химочищенная водаchemically purified water</v>
          </cell>
          <cell r="T16" t="str">
            <v>ВсегоTotal</v>
          </cell>
          <cell r="U16" t="str">
            <v>электроэнергия  electric power</v>
          </cell>
          <cell r="V16" t="str">
            <v>теплоэнергия  thermal energy</v>
          </cell>
          <cell r="W16" t="str">
            <v>химочищенная водаchemically purified water</v>
          </cell>
          <cell r="X16" t="str">
            <v>ВсегоTotal</v>
          </cell>
          <cell r="Y16" t="str">
            <v>электроэнергия  electric power</v>
          </cell>
          <cell r="Z16" t="str">
            <v>теплоэнергия  thermal energy</v>
          </cell>
          <cell r="AA16" t="str">
            <v>химочищенная водаchemically purified water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</sheetNames>
    <sheetDataSet>
      <sheetData sheetId="0">
        <row r="11">
          <cell r="F11">
            <v>193.8</v>
          </cell>
        </row>
      </sheetData>
      <sheetData sheetId="1">
        <row r="11">
          <cell r="F11">
            <v>193.8</v>
          </cell>
        </row>
      </sheetData>
      <sheetData sheetId="2">
        <row r="11">
          <cell r="F11">
            <v>193.8</v>
          </cell>
        </row>
      </sheetData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abSelected="1" zoomScale="77" zoomScaleNormal="77" workbookViewId="0">
      <pane xSplit="21135" topLeftCell="L1"/>
      <selection activeCell="O19" sqref="O19"/>
      <selection pane="topRight" activeCell="L19" sqref="L19"/>
    </sheetView>
  </sheetViews>
  <sheetFormatPr defaultRowHeight="31.5" customHeight="1" x14ac:dyDescent="0.2"/>
  <cols>
    <col min="1" max="1" width="6.7109375" style="1" customWidth="1"/>
    <col min="2" max="2" width="34.85546875" style="1" customWidth="1"/>
    <col min="3" max="3" width="11.42578125" style="1" customWidth="1"/>
    <col min="4" max="4" width="17.7109375" style="2" customWidth="1"/>
    <col min="5" max="5" width="19.85546875" style="3" customWidth="1"/>
    <col min="6" max="6" width="14.5703125" style="4" customWidth="1"/>
    <col min="7" max="7" width="12.7109375" style="5" customWidth="1"/>
    <col min="8" max="8" width="10.85546875" style="5" hidden="1" customWidth="1"/>
    <col min="9" max="9" width="12.7109375" style="5" hidden="1" customWidth="1"/>
    <col min="10" max="10" width="68.5703125" style="5" customWidth="1"/>
    <col min="11" max="16384" width="9.140625" style="3"/>
  </cols>
  <sheetData>
    <row r="1" spans="1:10" ht="15.75" customHeight="1" x14ac:dyDescent="0.2">
      <c r="J1" s="6" t="s">
        <v>0</v>
      </c>
    </row>
    <row r="2" spans="1:10" ht="15.75" customHeight="1" x14ac:dyDescent="0.2">
      <c r="J2" s="6" t="s">
        <v>1</v>
      </c>
    </row>
    <row r="3" spans="1:10" ht="15.75" customHeight="1" x14ac:dyDescent="0.2">
      <c r="A3" s="7"/>
      <c r="J3" s="6" t="s">
        <v>2</v>
      </c>
    </row>
    <row r="4" spans="1:10" ht="15.75" customHeight="1" x14ac:dyDescent="0.2">
      <c r="A4" s="7"/>
      <c r="J4" s="6" t="s">
        <v>3</v>
      </c>
    </row>
    <row r="5" spans="1:10" ht="15.75" customHeight="1" x14ac:dyDescent="0.2">
      <c r="A5" s="7"/>
      <c r="J5" s="6" t="s">
        <v>4</v>
      </c>
    </row>
    <row r="6" spans="1:10" ht="15.75" customHeight="1" x14ac:dyDescent="0.2">
      <c r="A6" s="7"/>
      <c r="J6" s="6" t="s">
        <v>5</v>
      </c>
    </row>
    <row r="7" spans="1:10" ht="15.75" customHeight="1" x14ac:dyDescent="0.2">
      <c r="J7" s="6" t="s">
        <v>6</v>
      </c>
    </row>
    <row r="8" spans="1:10" ht="20.25" customHeight="1" x14ac:dyDescent="0.2">
      <c r="J8" s="6"/>
    </row>
    <row r="9" spans="1:10" s="9" customFormat="1" ht="19.5" customHeight="1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</row>
    <row r="10" spans="1:10" s="9" customFormat="1" ht="25.5" customHeight="1" x14ac:dyDescent="0.25">
      <c r="A10" s="8" t="s">
        <v>8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s="9" customFormat="1" ht="15" x14ac:dyDescent="0.25">
      <c r="A11" s="10"/>
      <c r="B11" s="10"/>
      <c r="C11" s="10"/>
      <c r="D11" s="10"/>
      <c r="E11" s="10"/>
      <c r="F11" s="10"/>
      <c r="G11" s="10"/>
      <c r="H11" s="11"/>
      <c r="I11" s="11"/>
      <c r="J11" s="11"/>
    </row>
    <row r="12" spans="1:10" s="9" customFormat="1" ht="15.75" x14ac:dyDescent="0.25">
      <c r="A12" s="12" t="s">
        <v>9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s="9" customFormat="1" ht="15.7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s="17" customFormat="1" ht="15" x14ac:dyDescent="0.2">
      <c r="A14" s="14"/>
      <c r="B14" s="15" t="s">
        <v>10</v>
      </c>
      <c r="C14" s="14"/>
      <c r="D14" s="16"/>
      <c r="F14" s="18"/>
      <c r="G14" s="19"/>
      <c r="H14" s="19"/>
      <c r="I14" s="19"/>
      <c r="J14" s="19"/>
    </row>
    <row r="15" spans="1:10" s="17" customFormat="1" ht="15" x14ac:dyDescent="0.2">
      <c r="A15" s="14"/>
      <c r="B15" s="20"/>
      <c r="C15" s="14"/>
      <c r="D15" s="16"/>
      <c r="F15" s="18"/>
      <c r="G15" s="19"/>
      <c r="H15" s="19"/>
      <c r="I15" s="19"/>
      <c r="J15" s="19"/>
    </row>
    <row r="16" spans="1:10" s="17" customFormat="1" ht="15" x14ac:dyDescent="0.2">
      <c r="A16" s="14"/>
      <c r="B16" s="15" t="s">
        <v>11</v>
      </c>
      <c r="C16" s="14"/>
      <c r="D16" s="16"/>
      <c r="F16" s="18"/>
      <c r="G16" s="19"/>
      <c r="H16" s="19"/>
      <c r="I16" s="19"/>
      <c r="J16" s="19"/>
    </row>
    <row r="17" spans="1:10" s="17" customFormat="1" ht="12" x14ac:dyDescent="0.2">
      <c r="A17" s="14"/>
      <c r="B17" s="14"/>
      <c r="C17" s="14"/>
      <c r="D17" s="16"/>
      <c r="F17" s="18"/>
      <c r="G17" s="19"/>
      <c r="H17" s="19"/>
      <c r="I17" s="19"/>
      <c r="J17" s="19"/>
    </row>
    <row r="18" spans="1:10" ht="12" x14ac:dyDescent="0.2">
      <c r="A18" s="21"/>
      <c r="B18" s="21"/>
      <c r="C18" s="21"/>
    </row>
    <row r="19" spans="1:10" s="27" customFormat="1" ht="68.25" customHeight="1" x14ac:dyDescent="0.2">
      <c r="A19" s="22" t="s">
        <v>12</v>
      </c>
      <c r="B19" s="23" t="s">
        <v>13</v>
      </c>
      <c r="C19" s="23" t="s">
        <v>14</v>
      </c>
      <c r="D19" s="24" t="s">
        <v>15</v>
      </c>
      <c r="E19" s="24" t="s">
        <v>16</v>
      </c>
      <c r="F19" s="23" t="s">
        <v>17</v>
      </c>
      <c r="G19" s="25" t="s">
        <v>18</v>
      </c>
      <c r="H19" s="26"/>
      <c r="I19" s="26"/>
      <c r="J19" s="25" t="s">
        <v>19</v>
      </c>
    </row>
    <row r="20" spans="1:10" s="33" customFormat="1" ht="12.75" x14ac:dyDescent="0.2">
      <c r="A20" s="28"/>
      <c r="B20" s="29"/>
      <c r="C20" s="29"/>
      <c r="D20" s="30"/>
      <c r="E20" s="30"/>
      <c r="F20" s="31"/>
      <c r="G20" s="32"/>
      <c r="H20" s="32"/>
      <c r="I20" s="32"/>
      <c r="J20" s="32"/>
    </row>
    <row r="21" spans="1:10" s="27" customFormat="1" ht="38.25" x14ac:dyDescent="0.2">
      <c r="A21" s="28" t="s">
        <v>20</v>
      </c>
      <c r="B21" s="34" t="s">
        <v>21</v>
      </c>
      <c r="C21" s="23" t="s">
        <v>22</v>
      </c>
      <c r="D21" s="35">
        <v>4099000.79</v>
      </c>
      <c r="E21" s="35">
        <v>4332106.5772604998</v>
      </c>
      <c r="F21" s="36">
        <f>E21-D21</f>
        <v>233105.78726049978</v>
      </c>
      <c r="G21" s="37">
        <f>(E21-D21)/D21*100</f>
        <v>5.6868929576493148</v>
      </c>
      <c r="H21" s="37"/>
      <c r="I21" s="37"/>
      <c r="J21" s="38"/>
    </row>
    <row r="22" spans="1:10" s="27" customFormat="1" ht="12.75" x14ac:dyDescent="0.2">
      <c r="A22" s="28"/>
      <c r="B22" s="39" t="s">
        <v>23</v>
      </c>
      <c r="C22" s="29"/>
      <c r="D22" s="40"/>
      <c r="E22" s="40"/>
      <c r="F22" s="36"/>
      <c r="G22" s="37"/>
      <c r="H22" s="37"/>
      <c r="I22" s="37"/>
      <c r="J22" s="38"/>
    </row>
    <row r="23" spans="1:10" s="27" customFormat="1" ht="12.75" x14ac:dyDescent="0.2">
      <c r="A23" s="28">
        <v>1</v>
      </c>
      <c r="B23" s="34" t="s">
        <v>24</v>
      </c>
      <c r="C23" s="23" t="s">
        <v>22</v>
      </c>
      <c r="D23" s="35">
        <v>1330021.71</v>
      </c>
      <c r="E23" s="35">
        <v>1300809.9850625894</v>
      </c>
      <c r="F23" s="41">
        <f>E23-D23</f>
        <v>-29211.72493741056</v>
      </c>
      <c r="G23" s="42">
        <f>(E23-D23)/D23*100</f>
        <v>-2.1963344446017019</v>
      </c>
      <c r="H23" s="37"/>
      <c r="I23" s="37"/>
      <c r="J23" s="38"/>
    </row>
    <row r="24" spans="1:10" s="27" customFormat="1" ht="12.75" x14ac:dyDescent="0.2">
      <c r="A24" s="28"/>
      <c r="B24" s="39" t="s">
        <v>23</v>
      </c>
      <c r="C24" s="29"/>
      <c r="D24" s="40"/>
      <c r="E24" s="40"/>
      <c r="F24" s="36"/>
      <c r="G24" s="37"/>
      <c r="H24" s="37"/>
      <c r="I24" s="37"/>
      <c r="J24" s="38"/>
    </row>
    <row r="25" spans="1:10" s="27" customFormat="1" ht="18.75" customHeight="1" x14ac:dyDescent="0.2">
      <c r="A25" s="28" t="s">
        <v>25</v>
      </c>
      <c r="B25" s="39" t="s">
        <v>26</v>
      </c>
      <c r="C25" s="29" t="s">
        <v>22</v>
      </c>
      <c r="D25" s="40">
        <v>27326.07</v>
      </c>
      <c r="E25" s="40">
        <v>27657.076678303572</v>
      </c>
      <c r="F25" s="36">
        <f t="shared" ref="F25:F33" si="0">E25-D25</f>
        <v>331.0066783035727</v>
      </c>
      <c r="G25" s="37">
        <f t="shared" ref="G25:G28" si="1">(E25-D25)/D25*100</f>
        <v>1.2113219292184083</v>
      </c>
      <c r="H25" s="37"/>
      <c r="I25" s="37"/>
      <c r="J25" s="38"/>
    </row>
    <row r="26" spans="1:10" s="50" customFormat="1" ht="21" customHeight="1" x14ac:dyDescent="0.2">
      <c r="A26" s="43" t="s">
        <v>27</v>
      </c>
      <c r="B26" s="44" t="s">
        <v>28</v>
      </c>
      <c r="C26" s="45" t="s">
        <v>22</v>
      </c>
      <c r="D26" s="46">
        <v>3384.04</v>
      </c>
      <c r="E26" s="46">
        <v>3478.2561071428568</v>
      </c>
      <c r="F26" s="47">
        <f t="shared" si="0"/>
        <v>94.216107142856799</v>
      </c>
      <c r="G26" s="48">
        <f t="shared" si="1"/>
        <v>2.7841310133112138</v>
      </c>
      <c r="H26" s="48"/>
      <c r="I26" s="48"/>
      <c r="J26" s="49"/>
    </row>
    <row r="27" spans="1:10" s="50" customFormat="1" ht="17.25" customHeight="1" x14ac:dyDescent="0.2">
      <c r="A27" s="43" t="s">
        <v>29</v>
      </c>
      <c r="B27" s="44" t="s">
        <v>30</v>
      </c>
      <c r="C27" s="45" t="s">
        <v>22</v>
      </c>
      <c r="D27" s="46">
        <v>101.61</v>
      </c>
      <c r="E27" s="46">
        <v>101.60601294642851</v>
      </c>
      <c r="F27" s="47">
        <f t="shared" si="0"/>
        <v>-3.9870535714925381E-3</v>
      </c>
      <c r="G27" s="48">
        <f t="shared" si="1"/>
        <v>-3.9238791176976068E-3</v>
      </c>
      <c r="H27" s="51">
        <f>D27/1.05</f>
        <v>96.771428571428572</v>
      </c>
      <c r="I27" s="51">
        <f>E27-H27</f>
        <v>4.8345843749999347</v>
      </c>
      <c r="J27" s="49"/>
    </row>
    <row r="28" spans="1:10" s="50" customFormat="1" ht="21" customHeight="1" x14ac:dyDescent="0.2">
      <c r="A28" s="43" t="s">
        <v>31</v>
      </c>
      <c r="B28" s="44" t="s">
        <v>32</v>
      </c>
      <c r="C28" s="45" t="s">
        <v>22</v>
      </c>
      <c r="D28" s="52">
        <v>14896.62</v>
      </c>
      <c r="E28" s="52">
        <v>14879.704473214286</v>
      </c>
      <c r="F28" s="53">
        <f t="shared" si="0"/>
        <v>-16.915526785714974</v>
      </c>
      <c r="G28" s="54">
        <f t="shared" si="1"/>
        <v>-0.11355278436125089</v>
      </c>
      <c r="H28" s="48"/>
      <c r="I28" s="48"/>
      <c r="J28" s="55"/>
    </row>
    <row r="29" spans="1:10" s="50" customFormat="1" ht="12.75" x14ac:dyDescent="0.2">
      <c r="A29" s="43" t="s">
        <v>33</v>
      </c>
      <c r="B29" s="44" t="s">
        <v>34</v>
      </c>
      <c r="C29" s="45" t="s">
        <v>22</v>
      </c>
      <c r="D29" s="46">
        <v>8943.7999999999993</v>
      </c>
      <c r="E29" s="46">
        <v>9197.5100849999999</v>
      </c>
      <c r="F29" s="47">
        <f t="shared" si="0"/>
        <v>253.71008500000062</v>
      </c>
      <c r="G29" s="48">
        <f>(E29-D29)/D29*100</f>
        <v>2.8367146514904249</v>
      </c>
      <c r="H29" s="48"/>
      <c r="I29" s="48"/>
      <c r="J29" s="49"/>
    </row>
    <row r="30" spans="1:10" s="50" customFormat="1" ht="18" customHeight="1" x14ac:dyDescent="0.2">
      <c r="A30" s="43" t="s">
        <v>35</v>
      </c>
      <c r="B30" s="44" t="s">
        <v>36</v>
      </c>
      <c r="C30" s="45" t="s">
        <v>22</v>
      </c>
      <c r="D30" s="46">
        <v>282639.92</v>
      </c>
      <c r="E30" s="46">
        <v>282639.9192</v>
      </c>
      <c r="F30" s="47">
        <f t="shared" si="0"/>
        <v>-7.9999997979030013E-4</v>
      </c>
      <c r="G30" s="56">
        <f>(E30-D30)/D30*100</f>
        <v>-2.8304564330130726E-7</v>
      </c>
      <c r="H30" s="57"/>
      <c r="I30" s="57"/>
      <c r="J30" s="55"/>
    </row>
    <row r="31" spans="1:10" s="50" customFormat="1" ht="12.75" x14ac:dyDescent="0.2">
      <c r="A31" s="43" t="s">
        <v>37</v>
      </c>
      <c r="B31" s="44" t="s">
        <v>38</v>
      </c>
      <c r="C31" s="45" t="s">
        <v>22</v>
      </c>
      <c r="D31" s="46">
        <v>50742.67</v>
      </c>
      <c r="E31" s="46">
        <v>53808.719714285704</v>
      </c>
      <c r="F31" s="58">
        <f t="shared" si="0"/>
        <v>3066.0497142857057</v>
      </c>
      <c r="G31" s="48">
        <f>(E31-D31)/D31*100</f>
        <v>6.0423499872704882</v>
      </c>
      <c r="H31" s="51">
        <f>D31/1.05</f>
        <v>48326.352380952376</v>
      </c>
      <c r="I31" s="51">
        <f>E31-H31</f>
        <v>5482.3673333333281</v>
      </c>
      <c r="J31" s="55" t="s">
        <v>39</v>
      </c>
    </row>
    <row r="32" spans="1:10" s="50" customFormat="1" ht="21" customHeight="1" x14ac:dyDescent="0.2">
      <c r="A32" s="43" t="s">
        <v>40</v>
      </c>
      <c r="B32" s="44" t="s">
        <v>41</v>
      </c>
      <c r="C32" s="45" t="s">
        <v>22</v>
      </c>
      <c r="D32" s="46">
        <v>969313.05</v>
      </c>
      <c r="E32" s="46">
        <v>936704.26947000006</v>
      </c>
      <c r="F32" s="58">
        <f t="shared" si="0"/>
        <v>-32608.780529999989</v>
      </c>
      <c r="G32" s="59">
        <f>(E32-D32)/D32*100</f>
        <v>-3.3641124020769131</v>
      </c>
      <c r="H32" s="48"/>
      <c r="I32" s="48"/>
      <c r="J32" s="55"/>
    </row>
    <row r="33" spans="1:10" s="50" customFormat="1" ht="12.75" x14ac:dyDescent="0.2">
      <c r="A33" s="60" t="s">
        <v>42</v>
      </c>
      <c r="B33" s="61" t="s">
        <v>43</v>
      </c>
      <c r="C33" s="62" t="s">
        <v>22</v>
      </c>
      <c r="D33" s="63">
        <v>948894.46</v>
      </c>
      <c r="E33" s="63">
        <v>1066421.4638</v>
      </c>
      <c r="F33" s="64">
        <f t="shared" si="0"/>
        <v>117527.00380000006</v>
      </c>
      <c r="G33" s="48">
        <f>(E33-D33)/D33*100</f>
        <v>12.385677096270545</v>
      </c>
      <c r="H33" s="48"/>
      <c r="I33" s="48"/>
      <c r="J33" s="49"/>
    </row>
    <row r="34" spans="1:10" s="50" customFormat="1" ht="12.75" x14ac:dyDescent="0.2">
      <c r="A34" s="43"/>
      <c r="B34" s="44" t="s">
        <v>23</v>
      </c>
      <c r="C34" s="45"/>
      <c r="D34" s="46"/>
      <c r="E34" s="46"/>
      <c r="F34" s="64"/>
      <c r="G34" s="48"/>
      <c r="H34" s="48"/>
      <c r="I34" s="48"/>
      <c r="J34" s="49"/>
    </row>
    <row r="35" spans="1:10" s="50" customFormat="1" ht="51" x14ac:dyDescent="0.2">
      <c r="A35" s="43" t="s">
        <v>44</v>
      </c>
      <c r="B35" s="44" t="s">
        <v>45</v>
      </c>
      <c r="C35" s="45" t="s">
        <v>22</v>
      </c>
      <c r="D35" s="46">
        <v>863416.25</v>
      </c>
      <c r="E35" s="46">
        <v>970356.20000000007</v>
      </c>
      <c r="F35" s="64">
        <f t="shared" ref="F35:F37" si="2">E35-D35</f>
        <v>106939.95000000007</v>
      </c>
      <c r="G35" s="48">
        <f t="shared" ref="G35:G37" si="3">(E35-D35)/D35*100</f>
        <v>12.385677244318725</v>
      </c>
      <c r="H35" s="48"/>
      <c r="I35" s="48"/>
      <c r="J35" s="55" t="s">
        <v>46</v>
      </c>
    </row>
    <row r="36" spans="1:10" s="50" customFormat="1" ht="12.75" x14ac:dyDescent="0.2">
      <c r="A36" s="43" t="s">
        <v>47</v>
      </c>
      <c r="B36" s="44" t="s">
        <v>48</v>
      </c>
      <c r="C36" s="45" t="s">
        <v>22</v>
      </c>
      <c r="D36" s="46">
        <v>46624.480000000003</v>
      </c>
      <c r="E36" s="46">
        <v>52399.234800000006</v>
      </c>
      <c r="F36" s="64">
        <f t="shared" si="2"/>
        <v>5774.7548000000024</v>
      </c>
      <c r="G36" s="48">
        <f t="shared" si="3"/>
        <v>12.385671218209836</v>
      </c>
      <c r="H36" s="48"/>
      <c r="I36" s="48"/>
      <c r="J36" s="49" t="s">
        <v>49</v>
      </c>
    </row>
    <row r="37" spans="1:10" s="50" customFormat="1" ht="12.75" x14ac:dyDescent="0.2">
      <c r="A37" s="65" t="s">
        <v>50</v>
      </c>
      <c r="B37" s="44" t="s">
        <v>51</v>
      </c>
      <c r="C37" s="45" t="s">
        <v>22</v>
      </c>
      <c r="D37" s="46">
        <v>38853.730000000003</v>
      </c>
      <c r="E37" s="46">
        <v>43666.02900000001</v>
      </c>
      <c r="F37" s="64">
        <f t="shared" si="2"/>
        <v>4812.2990000000063</v>
      </c>
      <c r="G37" s="48">
        <f t="shared" si="3"/>
        <v>12.385680859984372</v>
      </c>
      <c r="H37" s="48"/>
      <c r="I37" s="48"/>
      <c r="J37" s="49" t="s">
        <v>49</v>
      </c>
    </row>
    <row r="38" spans="1:10" s="50" customFormat="1" ht="38.25" x14ac:dyDescent="0.2">
      <c r="A38" s="60" t="s">
        <v>52</v>
      </c>
      <c r="B38" s="61" t="s">
        <v>53</v>
      </c>
      <c r="C38" s="62" t="s">
        <v>22</v>
      </c>
      <c r="D38" s="63">
        <v>92181.61</v>
      </c>
      <c r="E38" s="63">
        <v>220251.19673000003</v>
      </c>
      <c r="F38" s="66">
        <f>E38-D38</f>
        <v>128069.58673000002</v>
      </c>
      <c r="G38" s="48">
        <f>(E38-D38)/D38*100</f>
        <v>138.93181810341565</v>
      </c>
      <c r="H38" s="48"/>
      <c r="I38" s="48"/>
      <c r="J38" s="55" t="s">
        <v>54</v>
      </c>
    </row>
    <row r="39" spans="1:10" s="50" customFormat="1" ht="12.75" x14ac:dyDescent="0.2">
      <c r="A39" s="60" t="s">
        <v>55</v>
      </c>
      <c r="B39" s="61" t="s">
        <v>56</v>
      </c>
      <c r="C39" s="62" t="s">
        <v>22</v>
      </c>
      <c r="D39" s="63">
        <v>477320.87</v>
      </c>
      <c r="E39" s="63">
        <v>485764.10049071466</v>
      </c>
      <c r="F39" s="58">
        <f>E39-D39</f>
        <v>8443.2304907146608</v>
      </c>
      <c r="G39" s="56">
        <f>(E39-D39)/D39*100</f>
        <v>1.7688793893957875</v>
      </c>
      <c r="H39" s="48"/>
      <c r="I39" s="48"/>
      <c r="J39" s="49"/>
    </row>
    <row r="40" spans="1:10" s="50" customFormat="1" ht="12.75" x14ac:dyDescent="0.2">
      <c r="A40" s="43"/>
      <c r="B40" s="44" t="s">
        <v>23</v>
      </c>
      <c r="C40" s="45"/>
      <c r="D40" s="46"/>
      <c r="E40" s="46"/>
      <c r="F40" s="58"/>
      <c r="G40" s="56"/>
      <c r="H40" s="48"/>
      <c r="I40" s="48"/>
      <c r="J40" s="49"/>
    </row>
    <row r="41" spans="1:10" s="50" customFormat="1" ht="42.75" customHeight="1" x14ac:dyDescent="0.2">
      <c r="A41" s="43" t="s">
        <v>57</v>
      </c>
      <c r="B41" s="44" t="s">
        <v>58</v>
      </c>
      <c r="C41" s="45" t="s">
        <v>22</v>
      </c>
      <c r="D41" s="46">
        <v>388120.87</v>
      </c>
      <c r="E41" s="46">
        <v>396664.10049071466</v>
      </c>
      <c r="F41" s="58">
        <f>E41-D41</f>
        <v>8543.2304907146608</v>
      </c>
      <c r="G41" s="56">
        <f>(E41-D41)/D41*100</f>
        <v>2.2011778162598321</v>
      </c>
      <c r="H41" s="48"/>
      <c r="I41" s="48"/>
      <c r="J41" s="49"/>
    </row>
    <row r="42" spans="1:10" s="50" customFormat="1" ht="31.5" customHeight="1" x14ac:dyDescent="0.2">
      <c r="A42" s="43" t="s">
        <v>59</v>
      </c>
      <c r="B42" s="44" t="s">
        <v>60</v>
      </c>
      <c r="C42" s="45" t="s">
        <v>22</v>
      </c>
      <c r="D42" s="46">
        <v>89200</v>
      </c>
      <c r="E42" s="46">
        <v>89099.999999999985</v>
      </c>
      <c r="F42" s="58">
        <f t="shared" ref="F42:F52" si="4">E42-D42</f>
        <v>-100.00000000001455</v>
      </c>
      <c r="G42" s="56">
        <f>(E42-D42)/D42*100</f>
        <v>-0.11210762331840196</v>
      </c>
      <c r="H42" s="48"/>
      <c r="I42" s="48"/>
      <c r="J42" s="49"/>
    </row>
    <row r="43" spans="1:10" s="50" customFormat="1" ht="19.5" customHeight="1" x14ac:dyDescent="0.2">
      <c r="A43" s="60" t="s">
        <v>61</v>
      </c>
      <c r="B43" s="61" t="s">
        <v>62</v>
      </c>
      <c r="C43" s="62" t="s">
        <v>22</v>
      </c>
      <c r="D43" s="63">
        <v>1250582.1500000001</v>
      </c>
      <c r="E43" s="63">
        <v>1258859.8311771916</v>
      </c>
      <c r="F43" s="58">
        <f t="shared" si="4"/>
        <v>8277.6811771914363</v>
      </c>
      <c r="G43" s="56">
        <f>(E43-D43)/D43*100</f>
        <v>0.66190623120531789</v>
      </c>
      <c r="H43" s="48"/>
      <c r="I43" s="48"/>
      <c r="J43" s="49"/>
    </row>
    <row r="44" spans="1:10" s="50" customFormat="1" ht="31.5" customHeight="1" x14ac:dyDescent="0.2">
      <c r="A44" s="60" t="s">
        <v>63</v>
      </c>
      <c r="B44" s="44" t="s">
        <v>64</v>
      </c>
      <c r="C44" s="45" t="s">
        <v>22</v>
      </c>
      <c r="D44" s="46">
        <v>4557.92</v>
      </c>
      <c r="E44" s="46">
        <v>5681.4480000000003</v>
      </c>
      <c r="F44" s="66">
        <f t="shared" si="4"/>
        <v>1123.5280000000002</v>
      </c>
      <c r="G44" s="48">
        <f t="shared" ref="G44:G52" si="5">(E44-D44)/D44*100</f>
        <v>24.650015796679192</v>
      </c>
      <c r="H44" s="48"/>
      <c r="I44" s="48"/>
      <c r="J44" s="55" t="s">
        <v>65</v>
      </c>
    </row>
    <row r="45" spans="1:10" s="50" customFormat="1" ht="31.5" customHeight="1" x14ac:dyDescent="0.2">
      <c r="A45" s="60" t="s">
        <v>66</v>
      </c>
      <c r="B45" s="44" t="s">
        <v>67</v>
      </c>
      <c r="C45" s="45" t="s">
        <v>22</v>
      </c>
      <c r="D45" s="46">
        <v>116.53</v>
      </c>
      <c r="E45" s="46">
        <v>112.87136</v>
      </c>
      <c r="F45" s="66">
        <f t="shared" si="4"/>
        <v>-3.6586400000000054</v>
      </c>
      <c r="G45" s="48">
        <f t="shared" si="5"/>
        <v>-3.1396550244572259</v>
      </c>
      <c r="H45" s="48"/>
      <c r="I45" s="48"/>
      <c r="J45" s="55"/>
    </row>
    <row r="46" spans="1:10" s="50" customFormat="1" ht="23.25" customHeight="1" x14ac:dyDescent="0.2">
      <c r="A46" s="60" t="s">
        <v>68</v>
      </c>
      <c r="B46" s="44" t="s">
        <v>69</v>
      </c>
      <c r="C46" s="45" t="s">
        <v>22</v>
      </c>
      <c r="D46" s="46">
        <v>185.99</v>
      </c>
      <c r="E46" s="46">
        <v>179.49999999999997</v>
      </c>
      <c r="F46" s="67">
        <f t="shared" si="4"/>
        <v>-6.4900000000000375</v>
      </c>
      <c r="G46" s="48">
        <f t="shared" si="5"/>
        <v>-3.489434915855711</v>
      </c>
      <c r="H46" s="48"/>
      <c r="I46" s="48"/>
      <c r="J46" s="55"/>
    </row>
    <row r="47" spans="1:10" s="50" customFormat="1" ht="23.25" customHeight="1" x14ac:dyDescent="0.2">
      <c r="A47" s="60" t="s">
        <v>70</v>
      </c>
      <c r="B47" s="44" t="s">
        <v>71</v>
      </c>
      <c r="C47" s="45" t="s">
        <v>22</v>
      </c>
      <c r="D47" s="46">
        <v>320.81</v>
      </c>
      <c r="E47" s="46">
        <v>320.74499714285713</v>
      </c>
      <c r="F47" s="67">
        <f t="shared" si="4"/>
        <v>-6.5002857142872017E-2</v>
      </c>
      <c r="G47" s="48">
        <f t="shared" si="5"/>
        <v>-2.026210440537141E-2</v>
      </c>
      <c r="H47" s="48"/>
      <c r="I47" s="48"/>
      <c r="J47" s="55"/>
    </row>
    <row r="48" spans="1:10" s="50" customFormat="1" ht="30.75" customHeight="1" x14ac:dyDescent="0.2">
      <c r="A48" s="60" t="s">
        <v>72</v>
      </c>
      <c r="B48" s="44" t="s">
        <v>73</v>
      </c>
      <c r="C48" s="45" t="s">
        <v>22</v>
      </c>
      <c r="D48" s="46">
        <v>31046.37</v>
      </c>
      <c r="E48" s="46">
        <v>31878.227558571427</v>
      </c>
      <c r="F48" s="67">
        <f t="shared" si="4"/>
        <v>831.85755857142794</v>
      </c>
      <c r="G48" s="56">
        <f t="shared" si="5"/>
        <v>2.6794036100562737</v>
      </c>
      <c r="H48" s="48"/>
      <c r="I48" s="48"/>
      <c r="J48" s="55"/>
    </row>
    <row r="49" spans="1:10" s="50" customFormat="1" ht="21.75" customHeight="1" x14ac:dyDescent="0.2">
      <c r="A49" s="60" t="s">
        <v>74</v>
      </c>
      <c r="B49" s="44" t="s">
        <v>75</v>
      </c>
      <c r="C49" s="45" t="s">
        <v>22</v>
      </c>
      <c r="D49" s="46">
        <v>1524.3</v>
      </c>
      <c r="E49" s="46">
        <v>1478.704</v>
      </c>
      <c r="F49" s="67">
        <f t="shared" si="4"/>
        <v>-45.596000000000004</v>
      </c>
      <c r="G49" s="56">
        <f t="shared" si="5"/>
        <v>-2.9912746834612611</v>
      </c>
      <c r="H49" s="51">
        <f>D49/1.05</f>
        <v>1451.7142857142856</v>
      </c>
      <c r="I49" s="51">
        <f>E49-H49</f>
        <v>26.989714285714399</v>
      </c>
      <c r="J49" s="55"/>
    </row>
    <row r="50" spans="1:10" s="50" customFormat="1" ht="28.5" customHeight="1" x14ac:dyDescent="0.2">
      <c r="A50" s="60" t="s">
        <v>76</v>
      </c>
      <c r="B50" s="44" t="s">
        <v>77</v>
      </c>
      <c r="C50" s="45" t="s">
        <v>22</v>
      </c>
      <c r="D50" s="46">
        <v>2601.8200000000002</v>
      </c>
      <c r="E50" s="46">
        <v>2601.8208710714289</v>
      </c>
      <c r="F50" s="67">
        <f t="shared" si="4"/>
        <v>8.7107142871900578E-4</v>
      </c>
      <c r="G50" s="48">
        <f t="shared" si="5"/>
        <v>3.3479311740205152E-5</v>
      </c>
      <c r="H50" s="48"/>
      <c r="I50" s="48"/>
      <c r="J50" s="68"/>
    </row>
    <row r="51" spans="1:10" s="50" customFormat="1" ht="47.25" customHeight="1" x14ac:dyDescent="0.2">
      <c r="A51" s="60" t="s">
        <v>78</v>
      </c>
      <c r="B51" s="44" t="s">
        <v>79</v>
      </c>
      <c r="C51" s="45" t="s">
        <v>22</v>
      </c>
      <c r="D51" s="46">
        <v>4906.21</v>
      </c>
      <c r="E51" s="46">
        <v>5661.6527499999993</v>
      </c>
      <c r="F51" s="66">
        <f t="shared" si="4"/>
        <v>755.44274999999925</v>
      </c>
      <c r="G51" s="48">
        <f t="shared" si="5"/>
        <v>15.397684770933148</v>
      </c>
      <c r="H51" s="48"/>
      <c r="I51" s="48"/>
      <c r="J51" s="55" t="s">
        <v>80</v>
      </c>
    </row>
    <row r="52" spans="1:10" s="50" customFormat="1" ht="23.25" customHeight="1" x14ac:dyDescent="0.2">
      <c r="A52" s="60" t="s">
        <v>81</v>
      </c>
      <c r="B52" s="44" t="s">
        <v>82</v>
      </c>
      <c r="C52" s="45" t="s">
        <v>22</v>
      </c>
      <c r="D52" s="46">
        <v>4790</v>
      </c>
      <c r="E52" s="46">
        <v>4789.99521</v>
      </c>
      <c r="F52" s="66">
        <f t="shared" si="4"/>
        <v>-4.7899999999572174E-3</v>
      </c>
      <c r="G52" s="48">
        <f t="shared" si="5"/>
        <v>-9.9999999999106839E-5</v>
      </c>
      <c r="H52" s="48"/>
      <c r="I52" s="48"/>
      <c r="J52" s="69"/>
    </row>
    <row r="53" spans="1:10" s="50" customFormat="1" ht="24" customHeight="1" x14ac:dyDescent="0.2">
      <c r="A53" s="60" t="s">
        <v>83</v>
      </c>
      <c r="B53" s="44" t="s">
        <v>84</v>
      </c>
      <c r="C53" s="45" t="s">
        <v>22</v>
      </c>
      <c r="D53" s="46">
        <v>51954.86</v>
      </c>
      <c r="E53" s="46">
        <v>52833.784526785719</v>
      </c>
      <c r="F53" s="47">
        <f>E53-D53</f>
        <v>878.92452678571863</v>
      </c>
      <c r="G53" s="56">
        <f>(E53-D53)/D53*100</f>
        <v>1.6917080072696156</v>
      </c>
      <c r="H53" s="48"/>
      <c r="I53" s="48"/>
      <c r="J53" s="55"/>
    </row>
    <row r="54" spans="1:10" s="50" customFormat="1" ht="12.75" x14ac:dyDescent="0.2">
      <c r="A54" s="70" t="s">
        <v>85</v>
      </c>
      <c r="B54" s="71" t="s">
        <v>86</v>
      </c>
      <c r="C54" s="45" t="s">
        <v>87</v>
      </c>
      <c r="D54" s="46">
        <v>776.37</v>
      </c>
      <c r="E54" s="46">
        <v>779.5765110000001</v>
      </c>
      <c r="F54" s="47">
        <f>E54-D54</f>
        <v>3.2065110000000914</v>
      </c>
      <c r="G54" s="56">
        <f>(E54-D54)/D54*100</f>
        <v>0.41301325398973315</v>
      </c>
      <c r="H54" s="48"/>
      <c r="I54" s="48"/>
      <c r="J54" s="72"/>
    </row>
    <row r="55" spans="1:10" s="50" customFormat="1" ht="29.25" customHeight="1" x14ac:dyDescent="0.2">
      <c r="A55" s="70"/>
      <c r="B55" s="71"/>
      <c r="C55" s="45" t="s">
        <v>22</v>
      </c>
      <c r="D55" s="46">
        <v>1148577.3400000001</v>
      </c>
      <c r="E55" s="46">
        <v>1153321.0819036202</v>
      </c>
      <c r="F55" s="58">
        <f>E55-D55</f>
        <v>4743.7419036200736</v>
      </c>
      <c r="G55" s="56">
        <f>(E55-D55)/D55*100</f>
        <v>0.41301022912571766</v>
      </c>
      <c r="H55" s="49"/>
      <c r="I55" s="49"/>
      <c r="J55" s="49"/>
    </row>
    <row r="56" spans="1:10" s="50" customFormat="1" ht="12.75" x14ac:dyDescent="0.2">
      <c r="A56" s="60" t="s">
        <v>88</v>
      </c>
      <c r="B56" s="61" t="s">
        <v>89</v>
      </c>
      <c r="C56" s="62" t="s">
        <v>22</v>
      </c>
      <c r="D56" s="63">
        <v>374512.26</v>
      </c>
      <c r="E56" s="63">
        <v>374549.12512168294</v>
      </c>
      <c r="F56" s="66">
        <f>E56-D56</f>
        <v>36.865121682931203</v>
      </c>
      <c r="G56" s="48">
        <f>(E56-D56)/D56*100</f>
        <v>9.8435019678477821E-3</v>
      </c>
      <c r="H56" s="48"/>
      <c r="I56" s="48"/>
      <c r="J56" s="49"/>
    </row>
    <row r="57" spans="1:10" s="50" customFormat="1" ht="25.5" x14ac:dyDescent="0.2">
      <c r="A57" s="43" t="s">
        <v>90</v>
      </c>
      <c r="B57" s="73" t="s">
        <v>91</v>
      </c>
      <c r="C57" s="45" t="s">
        <v>22</v>
      </c>
      <c r="D57" s="46">
        <v>374512.26</v>
      </c>
      <c r="E57" s="46">
        <v>374549.12512168294</v>
      </c>
      <c r="F57" s="66">
        <f>E57-D57</f>
        <v>36.865121682931203</v>
      </c>
      <c r="G57" s="48">
        <f>(E57-D57)/D57*100</f>
        <v>9.8435019678477821E-3</v>
      </c>
      <c r="H57" s="48"/>
      <c r="I57" s="48"/>
      <c r="J57" s="49"/>
    </row>
    <row r="58" spans="1:10" s="50" customFormat="1" ht="12.75" x14ac:dyDescent="0.2">
      <c r="A58" s="43"/>
      <c r="B58" s="44" t="s">
        <v>23</v>
      </c>
      <c r="C58" s="45"/>
      <c r="D58" s="46"/>
      <c r="E58" s="46"/>
      <c r="F58" s="66"/>
      <c r="G58" s="48"/>
      <c r="H58" s="48"/>
      <c r="I58" s="48"/>
      <c r="J58" s="49"/>
    </row>
    <row r="59" spans="1:10" s="50" customFormat="1" ht="33.75" customHeight="1" x14ac:dyDescent="0.2">
      <c r="A59" s="43" t="s">
        <v>92</v>
      </c>
      <c r="B59" s="44" t="s">
        <v>93</v>
      </c>
      <c r="C59" s="45" t="s">
        <v>22</v>
      </c>
      <c r="D59" s="46">
        <v>245890.7</v>
      </c>
      <c r="E59" s="46">
        <v>237570.50000000003</v>
      </c>
      <c r="F59" s="58">
        <f t="shared" ref="F59:F81" si="6">E59-D59</f>
        <v>-8320.1999999999825</v>
      </c>
      <c r="G59" s="56">
        <f t="shared" ref="G59:G71" si="7">(E59-D59)/D59*100</f>
        <v>-3.3836985294685733</v>
      </c>
      <c r="H59" s="48"/>
      <c r="I59" s="48"/>
      <c r="J59" s="55"/>
    </row>
    <row r="60" spans="1:10" s="50" customFormat="1" ht="12.75" x14ac:dyDescent="0.2">
      <c r="A60" s="43" t="s">
        <v>94</v>
      </c>
      <c r="B60" s="44" t="s">
        <v>95</v>
      </c>
      <c r="C60" s="45" t="s">
        <v>22</v>
      </c>
      <c r="D60" s="46">
        <v>13278.1</v>
      </c>
      <c r="E60" s="46">
        <v>12828.807000000001</v>
      </c>
      <c r="F60" s="58">
        <f t="shared" si="6"/>
        <v>-449.29299999999967</v>
      </c>
      <c r="G60" s="56">
        <f t="shared" si="7"/>
        <v>-3.383714537471473</v>
      </c>
      <c r="H60" s="48"/>
      <c r="I60" s="48"/>
      <c r="J60" s="49"/>
    </row>
    <row r="61" spans="1:10" s="50" customFormat="1" ht="12.75" x14ac:dyDescent="0.2">
      <c r="A61" s="43" t="s">
        <v>96</v>
      </c>
      <c r="B61" s="44" t="s">
        <v>97</v>
      </c>
      <c r="C61" s="45" t="s">
        <v>22</v>
      </c>
      <c r="D61" s="46">
        <v>11065.08</v>
      </c>
      <c r="E61" s="46">
        <v>10690.672500000001</v>
      </c>
      <c r="F61" s="58">
        <f t="shared" si="6"/>
        <v>-374.40749999999935</v>
      </c>
      <c r="G61" s="56">
        <f t="shared" si="7"/>
        <v>-3.3836854320077157</v>
      </c>
      <c r="H61" s="48"/>
      <c r="I61" s="48"/>
      <c r="J61" s="49"/>
    </row>
    <row r="62" spans="1:10" s="50" customFormat="1" ht="12.75" x14ac:dyDescent="0.2">
      <c r="A62" s="43" t="s">
        <v>98</v>
      </c>
      <c r="B62" s="44" t="s">
        <v>99</v>
      </c>
      <c r="C62" s="45" t="s">
        <v>22</v>
      </c>
      <c r="D62" s="46">
        <v>1088.43</v>
      </c>
      <c r="E62" s="46">
        <v>1138.5863428571427</v>
      </c>
      <c r="F62" s="66">
        <f t="shared" si="6"/>
        <v>50.15634285714259</v>
      </c>
      <c r="G62" s="48">
        <f t="shared" si="7"/>
        <v>4.6081367526751915</v>
      </c>
      <c r="H62" s="48"/>
      <c r="I62" s="48"/>
      <c r="J62" s="55"/>
    </row>
    <row r="63" spans="1:10" s="50" customFormat="1" ht="25.5" x14ac:dyDescent="0.2">
      <c r="A63" s="43" t="s">
        <v>100</v>
      </c>
      <c r="B63" s="44" t="s">
        <v>101</v>
      </c>
      <c r="C63" s="45" t="s">
        <v>22</v>
      </c>
      <c r="D63" s="46">
        <v>7072.35</v>
      </c>
      <c r="E63" s="46">
        <v>9661.7238900000011</v>
      </c>
      <c r="F63" s="66">
        <f t="shared" si="6"/>
        <v>2589.3738900000008</v>
      </c>
      <c r="G63" s="48">
        <f t="shared" si="7"/>
        <v>36.612637807800816</v>
      </c>
      <c r="H63" s="48"/>
      <c r="I63" s="48"/>
      <c r="J63" s="55" t="s">
        <v>102</v>
      </c>
    </row>
    <row r="64" spans="1:10" s="50" customFormat="1" ht="42.75" customHeight="1" x14ac:dyDescent="0.2">
      <c r="A64" s="43" t="s">
        <v>103</v>
      </c>
      <c r="B64" s="44" t="s">
        <v>104</v>
      </c>
      <c r="C64" s="45" t="s">
        <v>22</v>
      </c>
      <c r="D64" s="46">
        <v>1990.03</v>
      </c>
      <c r="E64" s="46">
        <v>2139.3831600000003</v>
      </c>
      <c r="F64" s="66">
        <f t="shared" si="6"/>
        <v>149.35316000000034</v>
      </c>
      <c r="G64" s="48">
        <f t="shared" si="7"/>
        <v>7.5050707778274868</v>
      </c>
      <c r="H64" s="48"/>
      <c r="I64" s="48"/>
      <c r="J64" s="55" t="s">
        <v>105</v>
      </c>
    </row>
    <row r="65" spans="1:10" s="50" customFormat="1" ht="12.75" x14ac:dyDescent="0.2">
      <c r="A65" s="43" t="s">
        <v>106</v>
      </c>
      <c r="B65" s="44" t="s">
        <v>107</v>
      </c>
      <c r="C65" s="45" t="s">
        <v>22</v>
      </c>
      <c r="D65" s="46">
        <v>46822.23</v>
      </c>
      <c r="E65" s="46">
        <v>46836.042999999998</v>
      </c>
      <c r="F65" s="66">
        <f t="shared" si="6"/>
        <v>13.812999999994645</v>
      </c>
      <c r="G65" s="48">
        <f t="shared" si="7"/>
        <v>2.9500944316395536E-2</v>
      </c>
      <c r="H65" s="48"/>
      <c r="I65" s="48"/>
      <c r="J65" s="49"/>
    </row>
    <row r="66" spans="1:10" s="50" customFormat="1" ht="12.75" x14ac:dyDescent="0.2">
      <c r="A66" s="43" t="s">
        <v>108</v>
      </c>
      <c r="B66" s="44" t="s">
        <v>109</v>
      </c>
      <c r="C66" s="45" t="s">
        <v>22</v>
      </c>
      <c r="D66" s="46">
        <v>306.12</v>
      </c>
      <c r="E66" s="46">
        <v>309.03100000000001</v>
      </c>
      <c r="F66" s="66">
        <f t="shared" si="6"/>
        <v>2.9110000000000014</v>
      </c>
      <c r="G66" s="48">
        <f t="shared" si="7"/>
        <v>0.95093427414086018</v>
      </c>
      <c r="H66" s="51">
        <f>D66/1.05</f>
        <v>291.54285714285714</v>
      </c>
      <c r="I66" s="51">
        <f>E66-H66</f>
        <v>17.488142857142861</v>
      </c>
      <c r="J66" s="55"/>
    </row>
    <row r="67" spans="1:10" s="50" customFormat="1" ht="29.25" customHeight="1" x14ac:dyDescent="0.2">
      <c r="A67" s="43" t="s">
        <v>110</v>
      </c>
      <c r="B67" s="44" t="s">
        <v>111</v>
      </c>
      <c r="C67" s="45" t="s">
        <v>22</v>
      </c>
      <c r="D67" s="46">
        <v>6642.21</v>
      </c>
      <c r="E67" s="46">
        <v>6648.1620000000003</v>
      </c>
      <c r="F67" s="66">
        <f t="shared" si="6"/>
        <v>5.9520000000002256</v>
      </c>
      <c r="G67" s="48">
        <f t="shared" si="7"/>
        <v>8.9608729624631345E-2</v>
      </c>
      <c r="H67" s="57"/>
      <c r="I67" s="57"/>
      <c r="J67" s="74"/>
    </row>
    <row r="68" spans="1:10" s="50" customFormat="1" ht="12.75" x14ac:dyDescent="0.2">
      <c r="A68" s="43" t="s">
        <v>112</v>
      </c>
      <c r="B68" s="44" t="s">
        <v>113</v>
      </c>
      <c r="C68" s="45" t="s">
        <v>22</v>
      </c>
      <c r="D68" s="46">
        <v>122.32</v>
      </c>
      <c r="E68" s="46">
        <v>127.26</v>
      </c>
      <c r="F68" s="66">
        <f t="shared" si="6"/>
        <v>4.9400000000000119</v>
      </c>
      <c r="G68" s="48">
        <f t="shared" si="7"/>
        <v>4.0385873119686169</v>
      </c>
      <c r="H68" s="48"/>
      <c r="I68" s="48"/>
      <c r="J68" s="55"/>
    </row>
    <row r="69" spans="1:10" s="50" customFormat="1" ht="18" customHeight="1" x14ac:dyDescent="0.2">
      <c r="A69" s="43" t="s">
        <v>114</v>
      </c>
      <c r="B69" s="44" t="s">
        <v>115</v>
      </c>
      <c r="C69" s="45" t="s">
        <v>22</v>
      </c>
      <c r="D69" s="46">
        <v>1348.59</v>
      </c>
      <c r="E69" s="46">
        <v>1348.5920000000001</v>
      </c>
      <c r="F69" s="66">
        <f t="shared" si="6"/>
        <v>2.00000000018008E-3</v>
      </c>
      <c r="G69" s="48">
        <f t="shared" si="7"/>
        <v>1.483030424502688E-4</v>
      </c>
      <c r="H69" s="48"/>
      <c r="I69" s="48"/>
      <c r="J69" s="55"/>
    </row>
    <row r="70" spans="1:10" s="50" customFormat="1" ht="12.75" x14ac:dyDescent="0.2">
      <c r="A70" s="43" t="s">
        <v>116</v>
      </c>
      <c r="B70" s="44" t="s">
        <v>117</v>
      </c>
      <c r="C70" s="45" t="s">
        <v>22</v>
      </c>
      <c r="D70" s="46">
        <v>38403</v>
      </c>
      <c r="E70" s="46">
        <v>38402.998</v>
      </c>
      <c r="F70" s="66">
        <f t="shared" si="6"/>
        <v>-2.0000000004074536E-3</v>
      </c>
      <c r="G70" s="48">
        <f t="shared" si="7"/>
        <v>-5.2079264651393212E-6</v>
      </c>
      <c r="H70" s="48"/>
      <c r="I70" s="48"/>
      <c r="J70" s="55"/>
    </row>
    <row r="71" spans="1:10" s="50" customFormat="1" ht="14.25" customHeight="1" x14ac:dyDescent="0.2">
      <c r="A71" s="43" t="s">
        <v>118</v>
      </c>
      <c r="B71" s="44" t="s">
        <v>119</v>
      </c>
      <c r="C71" s="45" t="s">
        <v>22</v>
      </c>
      <c r="D71" s="46">
        <v>25882.34</v>
      </c>
      <c r="E71" s="46">
        <v>27318.694728468567</v>
      </c>
      <c r="F71" s="66">
        <f t="shared" si="6"/>
        <v>1436.3547284685665</v>
      </c>
      <c r="G71" s="48">
        <f t="shared" si="7"/>
        <v>5.549555134769756</v>
      </c>
      <c r="H71" s="48"/>
      <c r="I71" s="48"/>
      <c r="J71" s="49"/>
    </row>
    <row r="72" spans="1:10" s="50" customFormat="1" ht="12.75" x14ac:dyDescent="0.2">
      <c r="A72" s="43" t="s">
        <v>120</v>
      </c>
      <c r="B72" s="44" t="s">
        <v>121</v>
      </c>
      <c r="C72" s="45" t="s">
        <v>22</v>
      </c>
      <c r="D72" s="46">
        <v>70.5</v>
      </c>
      <c r="E72" s="46">
        <v>70.5</v>
      </c>
      <c r="F72" s="58">
        <f t="shared" si="6"/>
        <v>0</v>
      </c>
      <c r="G72" s="48"/>
      <c r="H72" s="48"/>
      <c r="I72" s="48"/>
      <c r="J72" s="49"/>
    </row>
    <row r="73" spans="1:10" s="50" customFormat="1" ht="28.5" customHeight="1" x14ac:dyDescent="0.2">
      <c r="A73" s="43" t="s">
        <v>122</v>
      </c>
      <c r="B73" s="44" t="s">
        <v>123</v>
      </c>
      <c r="C73" s="45" t="s">
        <v>22</v>
      </c>
      <c r="D73" s="46">
        <v>6305.59</v>
      </c>
      <c r="E73" s="46">
        <v>6869.6441805399982</v>
      </c>
      <c r="F73" s="66">
        <f t="shared" si="6"/>
        <v>564.05418053999801</v>
      </c>
      <c r="G73" s="48">
        <f t="shared" ref="G73:G81" si="8">(E73-D73)/D73*100</f>
        <v>8.9453037787106044</v>
      </c>
      <c r="H73" s="48"/>
      <c r="I73" s="48"/>
      <c r="J73" s="55" t="s">
        <v>124</v>
      </c>
    </row>
    <row r="74" spans="1:10" s="50" customFormat="1" ht="25.5" x14ac:dyDescent="0.2">
      <c r="A74" s="43" t="s">
        <v>125</v>
      </c>
      <c r="B74" s="44" t="s">
        <v>126</v>
      </c>
      <c r="C74" s="45" t="s">
        <v>22</v>
      </c>
      <c r="D74" s="46">
        <v>3079.7</v>
      </c>
      <c r="E74" s="46">
        <v>3294.8273172142854</v>
      </c>
      <c r="F74" s="58">
        <f t="shared" si="6"/>
        <v>215.12731721428554</v>
      </c>
      <c r="G74" s="56">
        <f t="shared" si="8"/>
        <v>6.9853335459390706</v>
      </c>
      <c r="H74" s="51">
        <f>D74/1.05</f>
        <v>2933.0476190476188</v>
      </c>
      <c r="I74" s="51">
        <f>E74-H74</f>
        <v>361.77969816666655</v>
      </c>
      <c r="J74" s="55" t="s">
        <v>124</v>
      </c>
    </row>
    <row r="75" spans="1:10" s="50" customFormat="1" ht="38.25" x14ac:dyDescent="0.2">
      <c r="A75" s="43" t="s">
        <v>127</v>
      </c>
      <c r="B75" s="44" t="s">
        <v>128</v>
      </c>
      <c r="C75" s="45" t="s">
        <v>22</v>
      </c>
      <c r="D75" s="46">
        <v>353.39</v>
      </c>
      <c r="E75" s="46">
        <v>1010.5646771428572</v>
      </c>
      <c r="F75" s="47">
        <f t="shared" si="6"/>
        <v>657.17467714285726</v>
      </c>
      <c r="G75" s="48">
        <f t="shared" si="8"/>
        <v>185.96300889749492</v>
      </c>
      <c r="H75" s="48"/>
      <c r="I75" s="48"/>
      <c r="J75" s="55" t="s">
        <v>129</v>
      </c>
    </row>
    <row r="76" spans="1:10" s="50" customFormat="1" ht="12.75" x14ac:dyDescent="0.2">
      <c r="A76" s="43" t="s">
        <v>130</v>
      </c>
      <c r="B76" s="44" t="s">
        <v>131</v>
      </c>
      <c r="C76" s="45" t="s">
        <v>22</v>
      </c>
      <c r="D76" s="46">
        <v>16073.16</v>
      </c>
      <c r="E76" s="46">
        <v>16073.158553571426</v>
      </c>
      <c r="F76" s="66">
        <f t="shared" si="6"/>
        <v>-1.4464285741269123E-3</v>
      </c>
      <c r="G76" s="48">
        <f t="shared" si="8"/>
        <v>-8.9990305212348566E-6</v>
      </c>
      <c r="H76" s="48"/>
      <c r="I76" s="48"/>
      <c r="J76" s="49"/>
    </row>
    <row r="77" spans="1:10" s="50" customFormat="1" ht="66" customHeight="1" x14ac:dyDescent="0.2">
      <c r="A77" s="43" t="s">
        <v>132</v>
      </c>
      <c r="B77" s="44" t="s">
        <v>133</v>
      </c>
      <c r="C77" s="45" t="s">
        <v>22</v>
      </c>
      <c r="D77" s="46">
        <v>51.7</v>
      </c>
      <c r="E77" s="46">
        <v>246.16900000000001</v>
      </c>
      <c r="F77" s="66">
        <f t="shared" si="6"/>
        <v>194.46899999999999</v>
      </c>
      <c r="G77" s="48">
        <f t="shared" si="8"/>
        <v>376.14893617021272</v>
      </c>
      <c r="H77" s="48"/>
      <c r="I77" s="48"/>
      <c r="J77" s="55" t="s">
        <v>134</v>
      </c>
    </row>
    <row r="78" spans="1:10" s="50" customFormat="1" ht="12.75" x14ac:dyDescent="0.2">
      <c r="A78" s="43" t="s">
        <v>135</v>
      </c>
      <c r="B78" s="44" t="s">
        <v>136</v>
      </c>
      <c r="C78" s="45" t="s">
        <v>22</v>
      </c>
      <c r="D78" s="46">
        <v>209</v>
      </c>
      <c r="E78" s="46">
        <v>209</v>
      </c>
      <c r="F78" s="66">
        <f t="shared" si="6"/>
        <v>0</v>
      </c>
      <c r="G78" s="48">
        <f t="shared" si="8"/>
        <v>0</v>
      </c>
      <c r="H78" s="48"/>
      <c r="I78" s="48"/>
      <c r="J78" s="75"/>
    </row>
    <row r="79" spans="1:10" s="50" customFormat="1" ht="45" customHeight="1" x14ac:dyDescent="0.2">
      <c r="A79" s="43" t="s">
        <v>137</v>
      </c>
      <c r="B79" s="44" t="s">
        <v>138</v>
      </c>
      <c r="C79" s="45" t="s">
        <v>22</v>
      </c>
      <c r="D79" s="46">
        <v>4500.49</v>
      </c>
      <c r="E79" s="46">
        <v>5031.3438471428535</v>
      </c>
      <c r="F79" s="76">
        <f t="shared" si="6"/>
        <v>530.85384714285374</v>
      </c>
      <c r="G79" s="59">
        <f t="shared" si="8"/>
        <v>11.795467763351407</v>
      </c>
      <c r="H79" s="51">
        <f>D79/1.05</f>
        <v>4286.1809523809516</v>
      </c>
      <c r="I79" s="51">
        <f>E79-H79</f>
        <v>745.16289476190195</v>
      </c>
      <c r="J79" s="55" t="s">
        <v>139</v>
      </c>
    </row>
    <row r="80" spans="1:10" s="50" customFormat="1" ht="20.25" customHeight="1" x14ac:dyDescent="0.2">
      <c r="A80" s="43" t="s">
        <v>140</v>
      </c>
      <c r="B80" s="44" t="s">
        <v>141</v>
      </c>
      <c r="C80" s="45" t="s">
        <v>22</v>
      </c>
      <c r="D80" s="46">
        <v>7.21</v>
      </c>
      <c r="E80" s="46">
        <v>7.2110000000000003</v>
      </c>
      <c r="F80" s="58">
        <f t="shared" si="6"/>
        <v>1.000000000000334E-3</v>
      </c>
      <c r="G80" s="56">
        <f t="shared" si="8"/>
        <v>1.3869625520115589E-2</v>
      </c>
      <c r="H80" s="51">
        <f>D80/1.05</f>
        <v>6.8666666666666663</v>
      </c>
      <c r="I80" s="51">
        <f>E80-H80</f>
        <v>0.34433333333333405</v>
      </c>
      <c r="J80" s="55"/>
    </row>
    <row r="81" spans="1:10" s="50" customFormat="1" ht="12.75" x14ac:dyDescent="0.2">
      <c r="A81" s="43" t="s">
        <v>142</v>
      </c>
      <c r="B81" s="44" t="s">
        <v>143</v>
      </c>
      <c r="C81" s="45" t="s">
        <v>22</v>
      </c>
      <c r="D81" s="77">
        <v>16654.600000000002</v>
      </c>
      <c r="E81" s="77">
        <v>20870.990653214289</v>
      </c>
      <c r="F81" s="66">
        <f t="shared" si="6"/>
        <v>4216.3906532142864</v>
      </c>
      <c r="G81" s="48">
        <f t="shared" si="8"/>
        <v>25.316673190675765</v>
      </c>
      <c r="H81" s="48"/>
      <c r="I81" s="48"/>
      <c r="J81" s="49"/>
    </row>
    <row r="82" spans="1:10" s="50" customFormat="1" ht="12.75" x14ac:dyDescent="0.2">
      <c r="A82" s="43"/>
      <c r="B82" s="44" t="s">
        <v>23</v>
      </c>
      <c r="C82" s="45"/>
      <c r="D82" s="46"/>
      <c r="E82" s="46"/>
      <c r="F82" s="66"/>
      <c r="G82" s="48"/>
      <c r="H82" s="48"/>
      <c r="I82" s="48"/>
      <c r="J82" s="49"/>
    </row>
    <row r="83" spans="1:10" s="50" customFormat="1" ht="12.75" x14ac:dyDescent="0.2">
      <c r="A83" s="43" t="s">
        <v>144</v>
      </c>
      <c r="B83" s="44" t="s">
        <v>145</v>
      </c>
      <c r="C83" s="45" t="s">
        <v>22</v>
      </c>
      <c r="D83" s="46">
        <v>1764.83</v>
      </c>
      <c r="E83" s="46">
        <v>1834.1808214285711</v>
      </c>
      <c r="F83" s="66">
        <f t="shared" ref="F83:F90" si="9">E83-D83</f>
        <v>69.35082142857118</v>
      </c>
      <c r="G83" s="48">
        <f>(E83-D83)/D83*100</f>
        <v>3.9296034988396151</v>
      </c>
      <c r="H83" s="48"/>
      <c r="I83" s="48"/>
      <c r="J83" s="49"/>
    </row>
    <row r="84" spans="1:10" s="50" customFormat="1" ht="25.5" x14ac:dyDescent="0.2">
      <c r="A84" s="43" t="s">
        <v>146</v>
      </c>
      <c r="B84" s="44" t="s">
        <v>147</v>
      </c>
      <c r="C84" s="45" t="s">
        <v>22</v>
      </c>
      <c r="D84" s="46">
        <v>2815.78</v>
      </c>
      <c r="E84" s="46">
        <v>2815.7744017857158</v>
      </c>
      <c r="F84" s="66">
        <f t="shared" si="9"/>
        <v>-5.5982142844186455E-3</v>
      </c>
      <c r="G84" s="48">
        <f>(E84-D84)/D84*100</f>
        <v>-1.9881575564918586E-4</v>
      </c>
      <c r="H84" s="48"/>
      <c r="I84" s="48"/>
      <c r="J84" s="55"/>
    </row>
    <row r="85" spans="1:10" s="50" customFormat="1" ht="12.75" x14ac:dyDescent="0.2">
      <c r="A85" s="43" t="s">
        <v>148</v>
      </c>
      <c r="B85" s="44" t="s">
        <v>149</v>
      </c>
      <c r="C85" s="45" t="s">
        <v>22</v>
      </c>
      <c r="D85" s="46">
        <v>203</v>
      </c>
      <c r="E85" s="46">
        <v>494.67632714285708</v>
      </c>
      <c r="F85" s="66">
        <f t="shared" si="9"/>
        <v>291.67632714285708</v>
      </c>
      <c r="G85" s="48">
        <f>(E85-D85)/D85*100</f>
        <v>143.68291977480646</v>
      </c>
      <c r="H85" s="48"/>
      <c r="I85" s="48"/>
      <c r="J85" s="55" t="s">
        <v>150</v>
      </c>
    </row>
    <row r="86" spans="1:10" s="50" customFormat="1" ht="12.75" x14ac:dyDescent="0.2">
      <c r="A86" s="43" t="s">
        <v>151</v>
      </c>
      <c r="B86" s="44" t="s">
        <v>152</v>
      </c>
      <c r="C86" s="45" t="s">
        <v>22</v>
      </c>
      <c r="D86" s="46">
        <v>1160.9100000000001</v>
      </c>
      <c r="E86" s="46">
        <v>1154.478762857143</v>
      </c>
      <c r="F86" s="66">
        <f t="shared" si="9"/>
        <v>-6.4312371428570714</v>
      </c>
      <c r="G86" s="48">
        <f>(E86-D86)/D86*100</f>
        <v>-0.55398240542824773</v>
      </c>
      <c r="H86" s="48"/>
      <c r="I86" s="48"/>
      <c r="J86" s="55"/>
    </row>
    <row r="87" spans="1:10" s="50" customFormat="1" ht="25.5" x14ac:dyDescent="0.2">
      <c r="A87" s="43" t="s">
        <v>153</v>
      </c>
      <c r="B87" s="44" t="s">
        <v>154</v>
      </c>
      <c r="C87" s="45" t="s">
        <v>22</v>
      </c>
      <c r="D87" s="46"/>
      <c r="E87" s="46">
        <v>1615.8964285714285</v>
      </c>
      <c r="F87" s="66">
        <f t="shared" si="9"/>
        <v>1615.8964285714285</v>
      </c>
      <c r="G87" s="48"/>
      <c r="H87" s="48"/>
      <c r="I87" s="48"/>
      <c r="J87" s="55"/>
    </row>
    <row r="88" spans="1:10" s="50" customFormat="1" ht="12.75" x14ac:dyDescent="0.2">
      <c r="A88" s="43" t="s">
        <v>155</v>
      </c>
      <c r="B88" s="44" t="s">
        <v>156</v>
      </c>
      <c r="C88" s="45" t="s">
        <v>22</v>
      </c>
      <c r="D88" s="46">
        <v>49.8</v>
      </c>
      <c r="E88" s="46">
        <v>89.363911428571427</v>
      </c>
      <c r="F88" s="66">
        <f t="shared" si="9"/>
        <v>39.56391142857143</v>
      </c>
      <c r="G88" s="48">
        <f>(E88-D88)/D88*100</f>
        <v>79.445605278255897</v>
      </c>
      <c r="H88" s="48"/>
      <c r="I88" s="48"/>
      <c r="J88" s="55" t="s">
        <v>157</v>
      </c>
    </row>
    <row r="89" spans="1:10" s="50" customFormat="1" ht="25.5" x14ac:dyDescent="0.2">
      <c r="A89" s="43" t="s">
        <v>158</v>
      </c>
      <c r="B89" s="44" t="s">
        <v>159</v>
      </c>
      <c r="C89" s="45" t="s">
        <v>22</v>
      </c>
      <c r="D89" s="46">
        <v>766.49</v>
      </c>
      <c r="E89" s="46">
        <v>2972.8310000000001</v>
      </c>
      <c r="F89" s="66">
        <f t="shared" si="9"/>
        <v>2206.3410000000003</v>
      </c>
      <c r="G89" s="48">
        <f>(E89-D89)/D89*100</f>
        <v>287.84993933384658</v>
      </c>
      <c r="H89" s="48"/>
      <c r="I89" s="48"/>
      <c r="J89" s="55" t="s">
        <v>160</v>
      </c>
    </row>
    <row r="90" spans="1:10" s="50" customFormat="1" ht="23.25" customHeight="1" x14ac:dyDescent="0.2">
      <c r="A90" s="43" t="s">
        <v>161</v>
      </c>
      <c r="B90" s="44" t="s">
        <v>162</v>
      </c>
      <c r="C90" s="45" t="s">
        <v>22</v>
      </c>
      <c r="D90" s="46">
        <v>9893.7900000000009</v>
      </c>
      <c r="E90" s="46">
        <v>9893.7890000000007</v>
      </c>
      <c r="F90" s="66">
        <f t="shared" si="9"/>
        <v>-1.0000000002037268E-3</v>
      </c>
      <c r="G90" s="48">
        <f>(E90-D90)/D90*100</f>
        <v>-1.0107350168173437E-5</v>
      </c>
      <c r="H90" s="48"/>
      <c r="I90" s="48"/>
      <c r="J90" s="55"/>
    </row>
    <row r="91" spans="1:10" s="50" customFormat="1" ht="12.75" x14ac:dyDescent="0.2">
      <c r="A91" s="60" t="s">
        <v>163</v>
      </c>
      <c r="B91" s="61" t="s">
        <v>164</v>
      </c>
      <c r="C91" s="62" t="s">
        <v>22</v>
      </c>
      <c r="D91" s="63">
        <v>4473513.05</v>
      </c>
      <c r="E91" s="63">
        <v>4706655.702382179</v>
      </c>
      <c r="F91" s="66">
        <f>E91-D91</f>
        <v>233142.65238217916</v>
      </c>
      <c r="G91" s="48">
        <f>(E91-D91)/D91*100</f>
        <v>5.2116233880703478</v>
      </c>
      <c r="H91" s="48"/>
      <c r="I91" s="48"/>
      <c r="J91" s="49"/>
    </row>
    <row r="92" spans="1:10" s="50" customFormat="1" ht="12.75" x14ac:dyDescent="0.2">
      <c r="A92" s="43" t="s">
        <v>165</v>
      </c>
      <c r="B92" s="73" t="s">
        <v>166</v>
      </c>
      <c r="C92" s="45" t="s">
        <v>22</v>
      </c>
      <c r="D92" s="46"/>
      <c r="E92" s="46"/>
      <c r="F92" s="66"/>
      <c r="G92" s="48"/>
      <c r="H92" s="48"/>
      <c r="I92" s="48"/>
      <c r="J92" s="49"/>
    </row>
    <row r="93" spans="1:10" s="50" customFormat="1" ht="25.5" x14ac:dyDescent="0.2">
      <c r="A93" s="43" t="s">
        <v>167</v>
      </c>
      <c r="B93" s="44" t="s">
        <v>168</v>
      </c>
      <c r="C93" s="45" t="s">
        <v>22</v>
      </c>
      <c r="D93" s="46"/>
      <c r="E93" s="46"/>
      <c r="F93" s="66">
        <f>E93-D93</f>
        <v>0</v>
      </c>
      <c r="G93" s="48"/>
      <c r="H93" s="48"/>
      <c r="I93" s="48"/>
      <c r="J93" s="49"/>
    </row>
    <row r="94" spans="1:10" s="50" customFormat="1" ht="20.25" customHeight="1" x14ac:dyDescent="0.2">
      <c r="A94" s="78" t="s">
        <v>169</v>
      </c>
      <c r="B94" s="61" t="s">
        <v>170</v>
      </c>
      <c r="C94" s="62" t="s">
        <v>22</v>
      </c>
      <c r="D94" s="63">
        <v>4473513.05</v>
      </c>
      <c r="E94" s="63">
        <v>4706655.702382179</v>
      </c>
      <c r="F94" s="66">
        <f>E94-D94</f>
        <v>233142.65238217916</v>
      </c>
      <c r="G94" s="48">
        <f>(E94-D94)/D94*100</f>
        <v>5.2116233880703478</v>
      </c>
      <c r="H94" s="48"/>
      <c r="I94" s="48"/>
      <c r="J94" s="49"/>
    </row>
    <row r="95" spans="1:10" s="50" customFormat="1" ht="17.25" customHeight="1" x14ac:dyDescent="0.2">
      <c r="A95" s="79" t="s">
        <v>171</v>
      </c>
      <c r="B95" s="80" t="s">
        <v>172</v>
      </c>
      <c r="C95" s="45" t="s">
        <v>173</v>
      </c>
      <c r="D95" s="46">
        <v>2187.89</v>
      </c>
      <c r="E95" s="46">
        <v>2256.9279999999999</v>
      </c>
      <c r="F95" s="66">
        <f>E95-D95</f>
        <v>69.038000000000011</v>
      </c>
      <c r="G95" s="48">
        <f>(E95-D95)/D95*100</f>
        <v>3.1554602836522867</v>
      </c>
      <c r="H95" s="48"/>
      <c r="I95" s="48"/>
      <c r="J95" s="49"/>
    </row>
    <row r="96" spans="1:10" s="50" customFormat="1" ht="12.75" hidden="1" x14ac:dyDescent="0.2">
      <c r="A96" s="79"/>
      <c r="B96" s="81"/>
      <c r="C96" s="82" t="s">
        <v>174</v>
      </c>
      <c r="D96" s="46"/>
      <c r="E96" s="46"/>
      <c r="F96" s="66"/>
      <c r="G96" s="48"/>
      <c r="H96" s="48"/>
      <c r="I96" s="48"/>
      <c r="J96" s="49"/>
    </row>
    <row r="97" spans="1:13" s="50" customFormat="1" ht="18.75" customHeight="1" x14ac:dyDescent="0.2">
      <c r="A97" s="79" t="s">
        <v>175</v>
      </c>
      <c r="B97" s="71" t="s">
        <v>176</v>
      </c>
      <c r="C97" s="45" t="s">
        <v>177</v>
      </c>
      <c r="D97" s="83">
        <v>25.7</v>
      </c>
      <c r="E97" s="83">
        <v>25.7</v>
      </c>
      <c r="F97" s="84"/>
      <c r="G97" s="48"/>
      <c r="H97" s="48"/>
      <c r="I97" s="48"/>
      <c r="J97" s="85"/>
    </row>
    <row r="98" spans="1:13" s="50" customFormat="1" ht="18.75" customHeight="1" x14ac:dyDescent="0.2">
      <c r="A98" s="79"/>
      <c r="B98" s="71"/>
      <c r="C98" s="45" t="s">
        <v>173</v>
      </c>
      <c r="D98" s="46">
        <v>776.37</v>
      </c>
      <c r="E98" s="46">
        <v>779.5765110000001</v>
      </c>
      <c r="F98" s="84"/>
      <c r="G98" s="48"/>
      <c r="H98" s="48"/>
      <c r="I98" s="48"/>
      <c r="J98" s="85"/>
    </row>
    <row r="99" spans="1:13" s="87" customFormat="1" ht="22.5" customHeight="1" x14ac:dyDescent="0.2">
      <c r="A99" s="60" t="s">
        <v>178</v>
      </c>
      <c r="B99" s="61" t="s">
        <v>179</v>
      </c>
      <c r="C99" s="86" t="s">
        <v>180</v>
      </c>
      <c r="D99" s="63">
        <v>2044.670001691127</v>
      </c>
      <c r="E99" s="63">
        <v>2085.4257213265905</v>
      </c>
      <c r="F99" s="66">
        <f>E99-D99</f>
        <v>40.755719635463493</v>
      </c>
      <c r="G99" s="48">
        <f>(E99-D99)/D99*100</f>
        <v>1.9932663755889619</v>
      </c>
      <c r="H99" s="48"/>
      <c r="I99" s="48"/>
      <c r="J99" s="49"/>
    </row>
    <row r="100" spans="1:13" s="27" customFormat="1" ht="12.75" hidden="1" x14ac:dyDescent="0.2">
      <c r="A100" s="43"/>
      <c r="B100" s="73" t="s">
        <v>181</v>
      </c>
      <c r="C100" s="45"/>
      <c r="D100" s="88"/>
      <c r="E100" s="88"/>
      <c r="F100" s="66"/>
      <c r="G100" s="48"/>
      <c r="H100" s="48"/>
      <c r="I100" s="48"/>
      <c r="J100" s="49"/>
      <c r="K100" s="50"/>
      <c r="L100" s="50"/>
      <c r="M100" s="50"/>
    </row>
    <row r="101" spans="1:13" s="27" customFormat="1" ht="25.5" hidden="1" x14ac:dyDescent="0.2">
      <c r="A101" s="43" t="s">
        <v>182</v>
      </c>
      <c r="B101" s="73" t="s">
        <v>183</v>
      </c>
      <c r="C101" s="45" t="s">
        <v>184</v>
      </c>
      <c r="D101" s="89">
        <v>1117</v>
      </c>
      <c r="E101" s="89" t="e">
        <f>'[1]26.зарплата '!#REF!</f>
        <v>#REF!</v>
      </c>
      <c r="F101" s="84" t="e">
        <f>E101-D101</f>
        <v>#REF!</v>
      </c>
      <c r="G101" s="48" t="e">
        <f>(E101-D101)/D101*100</f>
        <v>#REF!</v>
      </c>
      <c r="H101" s="48"/>
      <c r="I101" s="48"/>
      <c r="J101" s="48"/>
      <c r="K101" s="50"/>
      <c r="L101" s="50"/>
      <c r="M101" s="50"/>
    </row>
    <row r="102" spans="1:13" s="27" customFormat="1" ht="12.75" hidden="1" x14ac:dyDescent="0.2">
      <c r="A102" s="43"/>
      <c r="B102" s="73" t="s">
        <v>23</v>
      </c>
      <c r="C102" s="45"/>
      <c r="D102" s="89"/>
      <c r="E102" s="89"/>
      <c r="F102" s="84"/>
      <c r="G102" s="48"/>
      <c r="H102" s="48"/>
      <c r="I102" s="48"/>
      <c r="J102" s="48"/>
      <c r="K102" s="50"/>
      <c r="L102" s="50"/>
      <c r="M102" s="50"/>
    </row>
    <row r="103" spans="1:13" s="27" customFormat="1" ht="12.75" hidden="1" x14ac:dyDescent="0.2">
      <c r="A103" s="43" t="s">
        <v>185</v>
      </c>
      <c r="B103" s="44" t="s">
        <v>186</v>
      </c>
      <c r="C103" s="45" t="s">
        <v>184</v>
      </c>
      <c r="D103" s="90">
        <v>942</v>
      </c>
      <c r="E103" s="90" t="e">
        <f>'[1]26.зарплата '!#REF!</f>
        <v>#REF!</v>
      </c>
      <c r="F103" s="84" t="e">
        <f>E103-D103</f>
        <v>#REF!</v>
      </c>
      <c r="G103" s="48" t="e">
        <f>(E103-D103)/D103*100</f>
        <v>#REF!</v>
      </c>
      <c r="H103" s="48"/>
      <c r="I103" s="48"/>
      <c r="J103" s="48"/>
      <c r="K103" s="50"/>
      <c r="L103" s="50"/>
      <c r="M103" s="50"/>
    </row>
    <row r="104" spans="1:13" s="27" customFormat="1" ht="12.75" hidden="1" x14ac:dyDescent="0.2">
      <c r="A104" s="43" t="s">
        <v>187</v>
      </c>
      <c r="B104" s="44" t="s">
        <v>188</v>
      </c>
      <c r="C104" s="45" t="s">
        <v>184</v>
      </c>
      <c r="D104" s="90">
        <v>24</v>
      </c>
      <c r="E104" s="90" t="e">
        <f>'[1]26.зарплата '!#REF!</f>
        <v>#REF!</v>
      </c>
      <c r="F104" s="84" t="e">
        <f>E104-D104</f>
        <v>#REF!</v>
      </c>
      <c r="G104" s="48" t="e">
        <f>(E104-D104)/D104*100</f>
        <v>#REF!</v>
      </c>
      <c r="H104" s="48"/>
      <c r="I104" s="48"/>
      <c r="J104" s="48"/>
      <c r="K104" s="50"/>
      <c r="L104" s="50"/>
      <c r="M104" s="50"/>
    </row>
    <row r="105" spans="1:13" s="27" customFormat="1" ht="12.75" hidden="1" x14ac:dyDescent="0.2">
      <c r="A105" s="43" t="s">
        <v>189</v>
      </c>
      <c r="B105" s="44" t="s">
        <v>190</v>
      </c>
      <c r="C105" s="45" t="s">
        <v>184</v>
      </c>
      <c r="D105" s="90">
        <v>151</v>
      </c>
      <c r="E105" s="90" t="e">
        <f>'[1]26.зарплата '!#REF!</f>
        <v>#REF!</v>
      </c>
      <c r="F105" s="84" t="e">
        <f>E105-D105</f>
        <v>#REF!</v>
      </c>
      <c r="G105" s="48" t="e">
        <f>(E105-D105)/D105*100</f>
        <v>#REF!</v>
      </c>
      <c r="H105" s="48"/>
      <c r="I105" s="48"/>
      <c r="J105" s="48"/>
      <c r="K105" s="50"/>
      <c r="L105" s="50"/>
      <c r="M105" s="50"/>
    </row>
    <row r="106" spans="1:13" s="27" customFormat="1" ht="25.5" hidden="1" x14ac:dyDescent="0.2">
      <c r="A106" s="43" t="s">
        <v>191</v>
      </c>
      <c r="B106" s="73" t="s">
        <v>192</v>
      </c>
      <c r="C106" s="45" t="s">
        <v>193</v>
      </c>
      <c r="D106" s="90" t="e">
        <f>(D35+#REF!+D59)/12/D101*1000</f>
        <v>#REF!</v>
      </c>
      <c r="E106" s="90" t="e">
        <f>'[1]26.зарплата '!#REF!</f>
        <v>#REF!</v>
      </c>
      <c r="F106" s="84" t="e">
        <f>E106-D106</f>
        <v>#REF!</v>
      </c>
      <c r="G106" s="48" t="e">
        <f>(E106-D106)/D106*100</f>
        <v>#REF!</v>
      </c>
      <c r="H106" s="48"/>
      <c r="I106" s="48"/>
      <c r="J106" s="48"/>
      <c r="K106" s="50"/>
      <c r="L106" s="50"/>
      <c r="M106" s="50"/>
    </row>
    <row r="107" spans="1:13" s="27" customFormat="1" ht="12.75" hidden="1" x14ac:dyDescent="0.2">
      <c r="A107" s="43"/>
      <c r="B107" s="73" t="s">
        <v>23</v>
      </c>
      <c r="C107" s="45"/>
      <c r="D107" s="88"/>
      <c r="E107" s="88"/>
      <c r="F107" s="84"/>
      <c r="G107" s="48"/>
      <c r="H107" s="48"/>
      <c r="I107" s="48"/>
      <c r="J107" s="48"/>
      <c r="K107" s="50"/>
      <c r="L107" s="50"/>
      <c r="M107" s="50"/>
    </row>
    <row r="108" spans="1:13" s="27" customFormat="1" ht="12.75" hidden="1" x14ac:dyDescent="0.2">
      <c r="A108" s="43" t="s">
        <v>194</v>
      </c>
      <c r="B108" s="44" t="s">
        <v>186</v>
      </c>
      <c r="C108" s="45" t="s">
        <v>193</v>
      </c>
      <c r="D108" s="90">
        <f>D35/12*1000/D103</f>
        <v>76381.480007077145</v>
      </c>
      <c r="E108" s="90" t="e">
        <f>'[1]26.зарплата '!#REF!</f>
        <v>#REF!</v>
      </c>
      <c r="F108" s="84" t="e">
        <f>E108-D108</f>
        <v>#REF!</v>
      </c>
      <c r="G108" s="48" t="e">
        <f>(E108-D108)/D108*100</f>
        <v>#REF!</v>
      </c>
      <c r="H108" s="48"/>
      <c r="I108" s="48"/>
      <c r="J108" s="48"/>
      <c r="K108" s="50"/>
      <c r="L108" s="50"/>
      <c r="M108" s="50"/>
    </row>
    <row r="109" spans="1:13" s="92" customFormat="1" ht="12.75" hidden="1" x14ac:dyDescent="0.2">
      <c r="A109" s="43" t="s">
        <v>195</v>
      </c>
      <c r="B109" s="44" t="s">
        <v>188</v>
      </c>
      <c r="C109" s="45" t="s">
        <v>193</v>
      </c>
      <c r="D109" s="90" t="e">
        <f>#REF!/12*1000/D104</f>
        <v>#REF!</v>
      </c>
      <c r="E109" s="90" t="e">
        <f>'[1]26.зарплата '!#REF!</f>
        <v>#REF!</v>
      </c>
      <c r="F109" s="84" t="e">
        <f>E109-D109</f>
        <v>#REF!</v>
      </c>
      <c r="G109" s="48" t="e">
        <f>(E109-D109)/D109*100</f>
        <v>#REF!</v>
      </c>
      <c r="H109" s="48"/>
      <c r="I109" s="48"/>
      <c r="J109" s="48"/>
      <c r="K109" s="91"/>
      <c r="L109" s="91"/>
      <c r="M109" s="91"/>
    </row>
    <row r="110" spans="1:13" s="92" customFormat="1" ht="12.75" hidden="1" x14ac:dyDescent="0.2">
      <c r="A110" s="28" t="s">
        <v>196</v>
      </c>
      <c r="B110" s="39" t="s">
        <v>190</v>
      </c>
      <c r="C110" s="29" t="s">
        <v>193</v>
      </c>
      <c r="D110" s="93">
        <f>D59/12*1000/D105</f>
        <v>135701.2693156733</v>
      </c>
      <c r="E110" s="93" t="e">
        <f>'[1]26.зарплата '!#REF!</f>
        <v>#REF!</v>
      </c>
      <c r="F110" s="94" t="e">
        <f>E110-D110</f>
        <v>#REF!</v>
      </c>
      <c r="G110" s="37" t="e">
        <f>(E110-D110)/D110*100</f>
        <v>#REF!</v>
      </c>
      <c r="H110" s="37"/>
      <c r="I110" s="37"/>
      <c r="J110" s="37"/>
    </row>
    <row r="112" spans="1:13" ht="31.5" customHeight="1" x14ac:dyDescent="0.25">
      <c r="B112" s="95" t="s">
        <v>197</v>
      </c>
      <c r="C112" s="96"/>
      <c r="D112" s="97" t="s">
        <v>198</v>
      </c>
      <c r="E112" s="98"/>
      <c r="F112" s="99"/>
      <c r="G112" s="100"/>
    </row>
    <row r="113" spans="1:10" s="110" customFormat="1" ht="31.5" customHeight="1" x14ac:dyDescent="0.25">
      <c r="A113" s="101"/>
      <c r="B113" s="102" t="s">
        <v>199</v>
      </c>
      <c r="C113" s="103"/>
      <c r="D113" s="104" t="s">
        <v>200</v>
      </c>
      <c r="E113" s="105"/>
      <c r="F113" s="106"/>
      <c r="G113" s="107"/>
      <c r="H113" s="106"/>
      <c r="I113" s="108"/>
      <c r="J113" s="109"/>
    </row>
    <row r="114" spans="1:10" ht="31.5" customHeight="1" x14ac:dyDescent="0.25">
      <c r="B114" s="95" t="s">
        <v>201</v>
      </c>
      <c r="C114" s="96"/>
      <c r="D114" s="97" t="s">
        <v>202</v>
      </c>
      <c r="E114" s="111"/>
      <c r="F114" s="99"/>
      <c r="G114" s="100"/>
    </row>
    <row r="115" spans="1:10" ht="31.5" customHeight="1" x14ac:dyDescent="0.25">
      <c r="B115" s="95" t="s">
        <v>203</v>
      </c>
      <c r="C115" s="96"/>
      <c r="D115" s="112" t="s">
        <v>204</v>
      </c>
      <c r="E115" s="111"/>
      <c r="F115" s="99"/>
      <c r="G115" s="100"/>
    </row>
    <row r="116" spans="1:10" ht="31.5" customHeight="1" x14ac:dyDescent="0.25">
      <c r="B116" s="95" t="s">
        <v>205</v>
      </c>
      <c r="C116" s="96"/>
      <c r="D116" s="97" t="s">
        <v>206</v>
      </c>
      <c r="E116" s="111"/>
      <c r="F116" s="99"/>
      <c r="G116" s="100"/>
    </row>
    <row r="117" spans="1:10" ht="31.5" customHeight="1" x14ac:dyDescent="0.25">
      <c r="B117" s="95" t="s">
        <v>207</v>
      </c>
      <c r="C117" s="96"/>
      <c r="D117" s="97" t="s">
        <v>208</v>
      </c>
      <c r="E117" s="111" t="s">
        <v>209</v>
      </c>
      <c r="F117" s="99"/>
      <c r="G117" s="100"/>
    </row>
    <row r="118" spans="1:10" ht="31.5" customHeight="1" x14ac:dyDescent="0.25">
      <c r="B118" s="95" t="s">
        <v>210</v>
      </c>
      <c r="C118" s="96"/>
      <c r="D118" s="97" t="s">
        <v>211</v>
      </c>
      <c r="E118" s="111"/>
      <c r="F118" s="99"/>
      <c r="G118" s="100"/>
    </row>
    <row r="119" spans="1:10" ht="31.5" customHeight="1" x14ac:dyDescent="0.25">
      <c r="B119" s="96"/>
      <c r="C119" s="96"/>
      <c r="D119" s="113"/>
      <c r="E119" s="114"/>
      <c r="F119" s="99"/>
      <c r="G119" s="100"/>
    </row>
  </sheetData>
  <autoFilter ref="A20:J110"/>
  <mergeCells count="10">
    <mergeCell ref="A95:A96"/>
    <mergeCell ref="B95:B96"/>
    <mergeCell ref="A97:A98"/>
    <mergeCell ref="B97:B98"/>
    <mergeCell ref="A9:J9"/>
    <mergeCell ref="A10:J10"/>
    <mergeCell ref="A11:G11"/>
    <mergeCell ref="A12:J12"/>
    <mergeCell ref="A54:A55"/>
    <mergeCell ref="B54:B55"/>
  </mergeCells>
  <hyperlinks>
    <hyperlink ref="D115" r:id="rId1"/>
  </hyperlinks>
  <pageMargins left="0.23622047244094491" right="0.15748031496062992" top="0.98425196850393704" bottom="0.27559055118110237" header="0.23622047244094491" footer="0.19685039370078741"/>
  <pageSetup paperSize="9" scale="76" fitToHeight="4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dcterms:created xsi:type="dcterms:W3CDTF">2017-04-21T02:53:03Z</dcterms:created>
  <dcterms:modified xsi:type="dcterms:W3CDTF">2017-04-21T03:10:35Z</dcterms:modified>
</cp:coreProperties>
</file>